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21" windowWidth="11775" windowHeight="4635" tabRatio="838" activeTab="0"/>
  </bookViews>
  <sheets>
    <sheet name="표지" sheetId="1" r:id="rId1"/>
    <sheet name="1.운용총칙" sheetId="2" r:id="rId2"/>
    <sheet name="2-가.자금수지총괄 " sheetId="3" r:id="rId3"/>
    <sheet name="2-나. 수입계획" sheetId="4" r:id="rId4"/>
    <sheet name="2-다. 지출계획" sheetId="5" r:id="rId5"/>
    <sheet name="3.연도별기금조성및집행현황" sheetId="6" r:id="rId6"/>
    <sheet name="4.예치금및예탁금명세서" sheetId="7" r:id="rId7"/>
    <sheet name="--------" sheetId="8" state="veryHidden" r:id="rId8"/>
  </sheets>
  <definedNames>
    <definedName name="_xlnm.Print_Area" localSheetId="1">'1.운용총칙'!$A$1:$G$36</definedName>
    <definedName name="_xlnm.Print_Area" localSheetId="2">'2-가.자금수지총괄 '!$A$1:$H$16</definedName>
    <definedName name="_xlnm.Print_Area" localSheetId="3">'2-나. 수입계획'!$A$1:$I$16</definedName>
    <definedName name="_xlnm.Print_Area" localSheetId="4">'2-다. 지출계획'!$A$1:$AD$29</definedName>
    <definedName name="_xlnm.Print_Area" localSheetId="0">'표지'!$A$1:$N$13</definedName>
  </definedNames>
  <calcPr fullCalcOnLoad="1"/>
</workbook>
</file>

<file path=xl/comments4.xml><?xml version="1.0" encoding="utf-8"?>
<comments xmlns="http://schemas.openxmlformats.org/spreadsheetml/2006/main">
  <authors>
    <author>예산</author>
  </authors>
  <commentList>
    <comment ref="G3" authorId="0">
      <text>
        <r>
          <rPr>
            <sz val="10"/>
            <rFont val="굴림"/>
            <family val="3"/>
          </rPr>
          <t>2008년도 최종 수입액 추정치</t>
        </r>
      </text>
    </comment>
  </commentList>
</comments>
</file>

<file path=xl/sharedStrings.xml><?xml version="1.0" encoding="utf-8"?>
<sst xmlns="http://schemas.openxmlformats.org/spreadsheetml/2006/main" count="191" uniqueCount="166">
  <si>
    <t>지  출  합  계</t>
  </si>
  <si>
    <t>산 출 내 역</t>
  </si>
  <si>
    <t>(단위 : 천원)</t>
  </si>
  <si>
    <t>항   목</t>
  </si>
  <si>
    <t>합    계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</si>
  <si>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</si>
  <si>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</si>
  <si>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</si>
  <si>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</si>
  <si>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</si>
  <si>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</si>
  <si>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</si>
  <si>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</si>
  <si>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</si>
  <si>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</si>
  <si>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</si>
  <si>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</si>
  <si>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</si>
  <si>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수  입</t>
  </si>
  <si>
    <t>지  출</t>
  </si>
  <si>
    <t>증감(B)</t>
  </si>
  <si>
    <t xml:space="preserve">    나. 기금운용의 기본방향</t>
  </si>
  <si>
    <t xml:space="preserve">    다. 기금조성 및 운용</t>
  </si>
  <si>
    <t xml:space="preserve">  가. 자금수지총괄</t>
  </si>
  <si>
    <t>장</t>
  </si>
  <si>
    <t>관</t>
  </si>
  <si>
    <t>항</t>
  </si>
  <si>
    <t>목</t>
  </si>
  <si>
    <t>나. 수입계획</t>
  </si>
  <si>
    <t>부문</t>
  </si>
  <si>
    <t>정책</t>
  </si>
  <si>
    <t>단위</t>
  </si>
  <si>
    <t>세부</t>
  </si>
  <si>
    <t xml:space="preserve">   다. 지출계획</t>
  </si>
  <si>
    <t>3. 연도별 기금조성 및 집행현황</t>
  </si>
  <si>
    <t>4. 예치금 및 예탁금 명세</t>
  </si>
  <si>
    <t>예치(탁)처</t>
  </si>
  <si>
    <t>예치 및 예탁액</t>
  </si>
  <si>
    <t>예치금</t>
  </si>
  <si>
    <t>예탁금</t>
  </si>
  <si>
    <t>소   계</t>
  </si>
  <si>
    <t>증   감
(B-A)</t>
  </si>
  <si>
    <t>비   고</t>
  </si>
  <si>
    <t>구   분</t>
  </si>
  <si>
    <t>합    계</t>
  </si>
  <si>
    <t>1. 운용총칙</t>
  </si>
  <si>
    <t>(1) 기금조성 현황</t>
  </si>
  <si>
    <t>비  고</t>
  </si>
  <si>
    <t>2. 자금운용계획</t>
  </si>
  <si>
    <t xml:space="preserve">수  입 </t>
  </si>
  <si>
    <t xml:space="preserve">지  출  </t>
  </si>
  <si>
    <t>증 감
(B-A)</t>
  </si>
  <si>
    <t>편성목
통계목</t>
  </si>
  <si>
    <t xml:space="preserve">(2) 2011년도 기금사업 개요 </t>
  </si>
  <si>
    <t>2010년도말
현재액(A)</t>
  </si>
  <si>
    <t>2011년도 조성계획</t>
  </si>
  <si>
    <t>2011년도말 현재액
(A + B)</t>
  </si>
  <si>
    <t>2009년도말
현재액</t>
  </si>
  <si>
    <t>2011년도말
현재액(B)</t>
  </si>
  <si>
    <t xml:space="preserve">    가. 기금설치 개요</t>
  </si>
  <si>
    <t>(1) 설치근거 : 사하구문화체육및 인적자원개발 지원기금 설치 및 운용조례</t>
  </si>
  <si>
    <t>(3) 설치년도 :  2008년</t>
  </si>
  <si>
    <t xml:space="preserve">    ○  을숙도 문화행사지원 ▷ 을숙도문화회관 </t>
  </si>
  <si>
    <t xml:space="preserve">    ○  생활체육 저변확대  ▷ 총무과 </t>
  </si>
  <si>
    <t xml:space="preserve">(2) 설치목적 : 문화예술 개최지원, 생활체육 저변확대, 직원능력향상 지원 </t>
  </si>
  <si>
    <t xml:space="preserve">    ○  문화 예술행사 지원 ▷ 문화관광과 </t>
  </si>
  <si>
    <t>문화예술</t>
  </si>
  <si>
    <t>문화행사 지원</t>
  </si>
  <si>
    <t>공연행사 지원</t>
  </si>
  <si>
    <t>201 일반운영비</t>
  </si>
  <si>
    <t xml:space="preserve">   03 행사운영비</t>
  </si>
  <si>
    <t>307 민간이전</t>
  </si>
  <si>
    <t xml:space="preserve">   04 민간행사보조</t>
  </si>
  <si>
    <t>체육</t>
  </si>
  <si>
    <t>생활체육 육성</t>
  </si>
  <si>
    <t>생활체육진흥</t>
  </si>
  <si>
    <t xml:space="preserve">   04 민간행사 보조</t>
  </si>
  <si>
    <t>체육시설 확충</t>
  </si>
  <si>
    <t>401 시설비 및 부대비</t>
  </si>
  <si>
    <t>부산 은행</t>
  </si>
  <si>
    <t>(3) 기금운용 변경사유</t>
  </si>
  <si>
    <t>(4) 기금운용 변경사항</t>
  </si>
  <si>
    <t>2011년
변경</t>
  </si>
  <si>
    <t>2011년
당초</t>
  </si>
  <si>
    <t xml:space="preserve"> 출   연   금</t>
  </si>
  <si>
    <t xml:space="preserve"> 고유목적사업비</t>
  </si>
  <si>
    <t xml:space="preserve"> 보   조   금</t>
  </si>
  <si>
    <t xml:space="preserve"> 융   자   금</t>
  </si>
  <si>
    <t>차   입   금</t>
  </si>
  <si>
    <t>인력운영비</t>
  </si>
  <si>
    <t>융자금회수
(이자포함)</t>
  </si>
  <si>
    <t>기 본 경 비</t>
  </si>
  <si>
    <t>예탁금상환금</t>
  </si>
  <si>
    <t>예   탁   금</t>
  </si>
  <si>
    <t>예치금회수</t>
  </si>
  <si>
    <t>예   치   금</t>
  </si>
  <si>
    <t>예   수   금</t>
  </si>
  <si>
    <t>차입원리금상환</t>
  </si>
  <si>
    <t>이 자 수 입</t>
  </si>
  <si>
    <t xml:space="preserve"> 예수금원리금상환</t>
  </si>
  <si>
    <t>기 타 지 출</t>
  </si>
  <si>
    <t xml:space="preserve"> 기 타 수 입
(구금고협력사업비)</t>
  </si>
  <si>
    <t>(단위 : 천원)</t>
  </si>
  <si>
    <t>조직</t>
  </si>
  <si>
    <t>증  감</t>
  </si>
  <si>
    <t>총무과</t>
  </si>
  <si>
    <t xml:space="preserve">   01 시설비</t>
  </si>
  <si>
    <t xml:space="preserve"> 철새나루예술제지원                        10,000,000원     </t>
  </si>
  <si>
    <t>문화예술진흥 행사지원                     10,000,000원</t>
  </si>
  <si>
    <t xml:space="preserve">생활체육행사지원                                                          </t>
  </si>
  <si>
    <t xml:space="preserve">    ○  2011년 수입액 감소</t>
  </si>
  <si>
    <t xml:space="preserve">    ○ 생활체육의 내실있는 운영을 위해 증액</t>
  </si>
  <si>
    <t xml:space="preserve">    ○ 주민의 건강증진을 위한 체력단련기구 설치 및 보강을 위해 증액</t>
  </si>
  <si>
    <t xml:space="preserve">    ○  2010년 예치금(집행잔액) 회수</t>
  </si>
  <si>
    <t>(단위 :  천원)</t>
  </si>
  <si>
    <t xml:space="preserve"> 생활체육 행사 지원                    경정 8,870,984원 </t>
  </si>
  <si>
    <t xml:space="preserve"> 생활체육시설 확충                   경정 10,000,000원</t>
  </si>
  <si>
    <t>증 감</t>
  </si>
  <si>
    <t>합    계</t>
  </si>
  <si>
    <t>연도별</t>
  </si>
  <si>
    <t>조       성       액</t>
  </si>
  <si>
    <t>집        행        액</t>
  </si>
  <si>
    <t>잔  액
(A-B)</t>
  </si>
  <si>
    <t>계(A)</t>
  </si>
  <si>
    <t>출연금</t>
  </si>
  <si>
    <t>보조금</t>
  </si>
  <si>
    <t>차입금</t>
  </si>
  <si>
    <t>융자금
회수
(이자포함)</t>
  </si>
  <si>
    <t>예수금</t>
  </si>
  <si>
    <t>이자
수입</t>
  </si>
  <si>
    <t>기타</t>
  </si>
  <si>
    <t>계(B)</t>
  </si>
  <si>
    <t>고유
목적
사업비</t>
  </si>
  <si>
    <t>융자금</t>
  </si>
  <si>
    <t>차입금
원리금
상환</t>
  </si>
  <si>
    <t>예수금
원리금
상환</t>
  </si>
  <si>
    <t>2005
까지</t>
  </si>
  <si>
    <t>합 계</t>
  </si>
  <si>
    <t>인력
운영비
및
기본경비</t>
  </si>
  <si>
    <t xml:space="preserve">(1) 기금사업의 목표 : 구민의 삶의 질 향상을 위한 문화체육 참여기회 확대 및 직원들의 인적자원개발 </t>
  </si>
  <si>
    <t>수 입 합 계</t>
  </si>
  <si>
    <t>수입항목</t>
  </si>
  <si>
    <t>2011년
당초</t>
  </si>
  <si>
    <t>2011년
변경</t>
  </si>
  <si>
    <t>증  감</t>
  </si>
  <si>
    <t>산출내역</t>
  </si>
  <si>
    <t>200 세외수입</t>
  </si>
  <si>
    <t>210 경상적세외수입</t>
  </si>
  <si>
    <t>216 이자수입</t>
  </si>
  <si>
    <t>216-01
공공예금이자수입</t>
  </si>
  <si>
    <t>220 임시적세외수입</t>
  </si>
  <si>
    <t>228 잡수입</t>
  </si>
  <si>
    <t>228-09
기타잡수입</t>
  </si>
  <si>
    <t>○ 2011년도 구 금고 협력사업비</t>
  </si>
  <si>
    <t>600 지방채및예치금회수</t>
  </si>
  <si>
    <t>630 예치금회수</t>
  </si>
  <si>
    <t>631 예치금회수</t>
  </si>
  <si>
    <t>631-01
예치금회수</t>
  </si>
  <si>
    <t>○ 2010년도 예치금(집행잔액) 회수</t>
  </si>
  <si>
    <t>총 무 과</t>
  </si>
  <si>
    <t>(2) 재원조성 : 구금고 계약시 제안한 협력사업비</t>
  </si>
  <si>
    <t xml:space="preserve">(3) 지원기준 : 문화예술, 생활체육, 직원인적자원개발 </t>
  </si>
  <si>
    <t xml:space="preserve">(4) 지원대상 : 문화예술행사, 생활체육저변확대, 직원인적자원개발 </t>
  </si>
  <si>
    <t>문화체육 및 인적자원개발지원기금  운용변경계획</t>
  </si>
  <si>
    <t xml:space="preserve"> </t>
  </si>
  <si>
    <t>문화체육 및 인적자원개발 지원기금 운용변경계획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</si>
</sst>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₩&quot;#,##0.00;[Red]&quot;₩&quot;&quot;₩&quot;&quot;₩&quot;&quot;₩&quot;&quot;₩&quot;&quot;₩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##,#0_;&quot;△&quot;#,##0"/>
    <numFmt numFmtId="189" formatCode="#,##0;&quot;△&quot;0,###"/>
    <numFmt numFmtId="190" formatCode="#,##0_ ;&quot;△&quot;0,###"/>
    <numFmt numFmtId="191" formatCode="##,#0_;&quot;△&quot;0,###\ "/>
    <numFmt numFmtId="192" formatCode="#,##0_);[Red]\(#,##0\)"/>
    <numFmt numFmtId="193" formatCode="#,##0_);\(#,##0\)"/>
    <numFmt numFmtId="194" formatCode="&quot;₩&quot;#,##0.00;&quot;△&quot;#,##0.00"/>
    <numFmt numFmtId="195" formatCode="&quot;₩&quot;#,##0.00;&quot;△&quot;#,##0"/>
    <numFmt numFmtId="196" formatCode="_-&quot;₩&quot;* #,##0_-;&quot;△&quot;* #,##0_-;_-&quot;₩&quot;* &quot;-&quot;_-;_-@_-"/>
    <numFmt numFmtId="197" formatCode="#,##0_ ;&quot;△&quot;#,##0\ "/>
  </numFmts>
  <fonts count="65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3"/>
      <name val="HY견명조"/>
      <family val="1"/>
    </font>
    <font>
      <b/>
      <sz val="12"/>
      <name val="HY견명조"/>
      <family val="1"/>
    </font>
    <font>
      <b/>
      <sz val="16"/>
      <name val="HY견명조"/>
      <family val="1"/>
    </font>
    <font>
      <b/>
      <sz val="18"/>
      <name val="HY견명조"/>
      <family val="1"/>
    </font>
    <font>
      <sz val="15"/>
      <name val="HY견명조"/>
      <family val="1"/>
    </font>
    <font>
      <sz val="14"/>
      <name val="바탕체"/>
      <family val="1"/>
    </font>
    <font>
      <sz val="14"/>
      <name val="HY헤드라인M"/>
      <family val="1"/>
    </font>
    <font>
      <sz val="36"/>
      <name val="HY견명조"/>
      <family val="1"/>
    </font>
    <font>
      <b/>
      <sz val="28"/>
      <name val="HY견명조"/>
      <family val="1"/>
    </font>
    <font>
      <sz val="10"/>
      <name val="굴림"/>
      <family val="3"/>
    </font>
    <font>
      <sz val="24"/>
      <name val="HY견명조"/>
      <family val="1"/>
    </font>
    <font>
      <sz val="11"/>
      <name val="바탕"/>
      <family val="1"/>
    </font>
    <font>
      <sz val="14"/>
      <name val="가는각진제목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3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26" borderId="9" applyNumberFormat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0" applyNumberFormat="0" applyAlignment="0" applyProtection="0"/>
    <xf numFmtId="0" fontId="7" fillId="0" borderId="11">
      <alignment horizontal="left" vertical="center"/>
      <protection/>
    </xf>
    <xf numFmtId="0" fontId="5" fillId="0" borderId="0">
      <alignment/>
      <protection/>
    </xf>
  </cellStyleXfs>
  <cellXfs count="227">
    <xf numFmtId="0" fontId="0" fillId="0" borderId="0" xfId="0" applyAlignment="1">
      <alignment/>
    </xf>
    <xf numFmtId="0" fontId="8" fillId="33" borderId="0" xfId="66" applyFont="1" applyFill="1">
      <alignment/>
      <protection/>
    </xf>
    <xf numFmtId="0" fontId="5" fillId="0" borderId="0" xfId="66">
      <alignment/>
      <protection/>
    </xf>
    <xf numFmtId="0" fontId="5" fillId="33" borderId="0" xfId="66" applyFill="1">
      <alignment/>
      <protection/>
    </xf>
    <xf numFmtId="0" fontId="5" fillId="34" borderId="12" xfId="66" applyFill="1" applyBorder="1">
      <alignment/>
      <protection/>
    </xf>
    <xf numFmtId="0" fontId="5" fillId="35" borderId="13" xfId="66" applyFill="1" applyBorder="1">
      <alignment/>
      <protection/>
    </xf>
    <xf numFmtId="0" fontId="9" fillId="36" borderId="14" xfId="66" applyFont="1" applyFill="1" applyBorder="1" applyAlignment="1">
      <alignment horizontal="center"/>
      <protection/>
    </xf>
    <xf numFmtId="0" fontId="10" fillId="37" borderId="15" xfId="66" applyFont="1" applyFill="1" applyBorder="1" applyAlignment="1">
      <alignment horizontal="center"/>
      <protection/>
    </xf>
    <xf numFmtId="0" fontId="9" fillId="36" borderId="15" xfId="66" applyFont="1" applyFill="1" applyBorder="1" applyAlignment="1">
      <alignment horizontal="center"/>
      <protection/>
    </xf>
    <xf numFmtId="0" fontId="9" fillId="36" borderId="16" xfId="66" applyFont="1" applyFill="1" applyBorder="1" applyAlignment="1">
      <alignment horizontal="center"/>
      <protection/>
    </xf>
    <xf numFmtId="0" fontId="5" fillId="35" borderId="17" xfId="66" applyFill="1" applyBorder="1">
      <alignment/>
      <protection/>
    </xf>
    <xf numFmtId="0" fontId="5" fillId="34" borderId="18" xfId="66" applyFill="1" applyBorder="1">
      <alignment/>
      <protection/>
    </xf>
    <xf numFmtId="0" fontId="5" fillId="35" borderId="18" xfId="66" applyFill="1" applyBorder="1">
      <alignment/>
      <protection/>
    </xf>
    <xf numFmtId="0" fontId="5" fillId="34" borderId="19" xfId="66" applyFill="1" applyBorder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20" xfId="0" applyFont="1" applyBorder="1" applyAlignment="1">
      <alignment/>
    </xf>
    <xf numFmtId="0" fontId="16" fillId="0" borderId="20" xfId="0" applyFont="1" applyBorder="1" applyAlignment="1">
      <alignment horizontal="center" vertical="center"/>
    </xf>
    <xf numFmtId="178" fontId="16" fillId="0" borderId="20" xfId="49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3" fontId="15" fillId="0" borderId="20" xfId="0" applyNumberFormat="1" applyFont="1" applyFill="1" applyBorder="1" applyAlignment="1">
      <alignment horizontal="right" vertical="center" shrinkToFit="1"/>
    </xf>
    <xf numFmtId="178" fontId="15" fillId="0" borderId="21" xfId="0" applyNumberFormat="1" applyFont="1" applyFill="1" applyBorder="1" applyAlignment="1">
      <alignment horizontal="right" vertical="center" shrinkToFit="1"/>
    </xf>
    <xf numFmtId="0" fontId="15" fillId="0" borderId="0" xfId="0" applyFont="1" applyBorder="1" applyAlignment="1">
      <alignment/>
    </xf>
    <xf numFmtId="3" fontId="15" fillId="0" borderId="19" xfId="0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3" fontId="15" fillId="0" borderId="0" xfId="0" applyNumberFormat="1" applyFont="1" applyFill="1" applyBorder="1" applyAlignment="1">
      <alignment horizontal="right" vertical="center" shrinkToFit="1"/>
    </xf>
    <xf numFmtId="3" fontId="15" fillId="0" borderId="20" xfId="0" applyNumberFormat="1" applyFont="1" applyFill="1" applyBorder="1" applyAlignment="1">
      <alignment horizontal="center" vertical="center" shrinkToFit="1"/>
    </xf>
    <xf numFmtId="178" fontId="15" fillId="0" borderId="22" xfId="0" applyNumberFormat="1" applyFont="1" applyFill="1" applyBorder="1" applyAlignment="1">
      <alignment horizontal="right" vertical="center" shrinkToFit="1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6" fillId="0" borderId="23" xfId="0" applyFont="1" applyBorder="1" applyAlignment="1">
      <alignment horizontal="left" vertical="center" shrinkToFit="1"/>
    </xf>
    <xf numFmtId="0" fontId="16" fillId="0" borderId="24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3" fontId="16" fillId="0" borderId="20" xfId="0" applyNumberFormat="1" applyFont="1" applyFill="1" applyBorder="1" applyAlignment="1">
      <alignment horizontal="right" vertical="center" shrinkToFit="1"/>
    </xf>
    <xf numFmtId="178" fontId="16" fillId="0" borderId="21" xfId="0" applyNumberFormat="1" applyFont="1" applyFill="1" applyBorder="1" applyAlignment="1">
      <alignment horizontal="right" vertical="center" shrinkToFit="1"/>
    </xf>
    <xf numFmtId="0" fontId="15" fillId="0" borderId="25" xfId="0" applyFont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right" vertical="center" shrinkToFit="1"/>
    </xf>
    <xf numFmtId="178" fontId="16" fillId="0" borderId="26" xfId="0" applyNumberFormat="1" applyFont="1" applyFill="1" applyBorder="1" applyAlignment="1">
      <alignment horizontal="right" vertical="center" shrinkToFit="1"/>
    </xf>
    <xf numFmtId="3" fontId="16" fillId="0" borderId="27" xfId="0" applyNumberFormat="1" applyFont="1" applyFill="1" applyBorder="1" applyAlignment="1">
      <alignment horizontal="right" vertical="center" shrinkToFit="1"/>
    </xf>
    <xf numFmtId="178" fontId="16" fillId="0" borderId="28" xfId="0" applyNumberFormat="1" applyFont="1" applyFill="1" applyBorder="1" applyAlignment="1">
      <alignment horizontal="right" vertical="center" shrinkToFit="1"/>
    </xf>
    <xf numFmtId="3" fontId="15" fillId="0" borderId="17" xfId="0" applyNumberFormat="1" applyFont="1" applyFill="1" applyBorder="1" applyAlignment="1">
      <alignment horizontal="right" vertical="center" shrinkToFit="1"/>
    </xf>
    <xf numFmtId="178" fontId="15" fillId="0" borderId="29" xfId="0" applyNumberFormat="1" applyFont="1" applyFill="1" applyBorder="1" applyAlignment="1">
      <alignment horizontal="right" vertical="center" shrinkToFit="1"/>
    </xf>
    <xf numFmtId="0" fontId="17" fillId="34" borderId="30" xfId="0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right" vertical="center" shrinkToFit="1"/>
    </xf>
    <xf numFmtId="178" fontId="16" fillId="0" borderId="29" xfId="0" applyNumberFormat="1" applyFont="1" applyFill="1" applyBorder="1" applyAlignment="1">
      <alignment horizontal="right" vertical="center" shrinkToFit="1"/>
    </xf>
    <xf numFmtId="0" fontId="28" fillId="0" borderId="0" xfId="0" applyFont="1" applyAlignment="1">
      <alignment/>
    </xf>
    <xf numFmtId="0" fontId="16" fillId="0" borderId="31" xfId="0" applyFont="1" applyBorder="1" applyAlignment="1">
      <alignment horizontal="left" vertical="center" shrinkToFit="1"/>
    </xf>
    <xf numFmtId="0" fontId="16" fillId="0" borderId="32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16" fillId="0" borderId="0" xfId="0" applyFont="1" applyAlignment="1">
      <alignment horizontal="right"/>
    </xf>
    <xf numFmtId="176" fontId="18" fillId="34" borderId="33" xfId="0" applyNumberFormat="1" applyFont="1" applyFill="1" applyBorder="1" applyAlignment="1">
      <alignment horizontal="center" vertical="center" shrinkToFit="1"/>
    </xf>
    <xf numFmtId="176" fontId="18" fillId="34" borderId="30" xfId="0" applyNumberFormat="1" applyFont="1" applyFill="1" applyBorder="1" applyAlignment="1">
      <alignment horizontal="center" vertical="center" wrapText="1" shrinkToFit="1"/>
    </xf>
    <xf numFmtId="176" fontId="18" fillId="34" borderId="30" xfId="0" applyNumberFormat="1" applyFont="1" applyFill="1" applyBorder="1" applyAlignment="1">
      <alignment horizontal="center" vertical="center" shrinkToFit="1"/>
    </xf>
    <xf numFmtId="176" fontId="18" fillId="34" borderId="34" xfId="0" applyNumberFormat="1" applyFont="1" applyFill="1" applyBorder="1" applyAlignment="1">
      <alignment horizontal="center" vertical="center" wrapText="1" shrinkToFit="1"/>
    </xf>
    <xf numFmtId="3" fontId="18" fillId="0" borderId="25" xfId="0" applyNumberFormat="1" applyFont="1" applyBorder="1" applyAlignment="1">
      <alignment horizontal="center" vertical="center" shrinkToFit="1"/>
    </xf>
    <xf numFmtId="41" fontId="18" fillId="0" borderId="17" xfId="50" applyFont="1" applyFill="1" applyBorder="1" applyAlignment="1">
      <alignment horizontal="center" vertical="center" shrinkToFit="1"/>
    </xf>
    <xf numFmtId="3" fontId="16" fillId="0" borderId="35" xfId="0" applyNumberFormat="1" applyFont="1" applyBorder="1" applyAlignment="1">
      <alignment horizontal="center" vertical="center" shrinkToFit="1"/>
    </xf>
    <xf numFmtId="178" fontId="16" fillId="0" borderId="20" xfId="50" applyNumberFormat="1" applyFont="1" applyFill="1" applyBorder="1" applyAlignment="1">
      <alignment vertical="center" shrinkToFit="1"/>
    </xf>
    <xf numFmtId="3" fontId="16" fillId="0" borderId="20" xfId="0" applyNumberFormat="1" applyFont="1" applyFill="1" applyBorder="1" applyAlignment="1">
      <alignment horizontal="center" vertical="center" shrinkToFit="1"/>
    </xf>
    <xf numFmtId="178" fontId="16" fillId="0" borderId="21" xfId="50" applyNumberFormat="1" applyFont="1" applyFill="1" applyBorder="1" applyAlignment="1">
      <alignment horizontal="right" vertical="center" shrinkToFit="1"/>
    </xf>
    <xf numFmtId="3" fontId="16" fillId="0" borderId="35" xfId="0" applyNumberFormat="1" applyFont="1" applyBorder="1" applyAlignment="1">
      <alignment horizontal="center" vertical="center" wrapText="1" shrinkToFit="1"/>
    </xf>
    <xf numFmtId="178" fontId="16" fillId="0" borderId="19" xfId="50" applyNumberFormat="1" applyFont="1" applyFill="1" applyBorder="1" applyAlignment="1">
      <alignment vertical="center" shrinkToFit="1"/>
    </xf>
    <xf numFmtId="3" fontId="16" fillId="0" borderId="19" xfId="0" applyNumberFormat="1" applyFont="1" applyFill="1" applyBorder="1" applyAlignment="1">
      <alignment horizontal="center" vertical="center" shrinkToFit="1"/>
    </xf>
    <xf numFmtId="178" fontId="16" fillId="0" borderId="22" xfId="50" applyNumberFormat="1" applyFont="1" applyFill="1" applyBorder="1" applyAlignment="1">
      <alignment horizontal="right" vertical="center" shrinkToFit="1"/>
    </xf>
    <xf numFmtId="3" fontId="16" fillId="0" borderId="36" xfId="0" applyNumberFormat="1" applyFont="1" applyBorder="1" applyAlignment="1">
      <alignment horizontal="center" vertical="center" wrapText="1" shrinkToFit="1"/>
    </xf>
    <xf numFmtId="0" fontId="17" fillId="0" borderId="0" xfId="0" applyFont="1" applyAlignment="1">
      <alignment horizontal="left" vertical="center"/>
    </xf>
    <xf numFmtId="0" fontId="18" fillId="34" borderId="37" xfId="0" applyFont="1" applyFill="1" applyBorder="1" applyAlignment="1">
      <alignment horizontal="center" vertical="center" wrapText="1" shrinkToFit="1"/>
    </xf>
    <xf numFmtId="0" fontId="18" fillId="34" borderId="38" xfId="0" applyFont="1" applyFill="1" applyBorder="1" applyAlignment="1">
      <alignment horizontal="center" vertical="center" wrapText="1" shrinkToFit="1"/>
    </xf>
    <xf numFmtId="0" fontId="18" fillId="34" borderId="39" xfId="0" applyFont="1" applyFill="1" applyBorder="1" applyAlignment="1">
      <alignment vertical="center" wrapText="1" shrinkToFit="1"/>
    </xf>
    <xf numFmtId="0" fontId="15" fillId="0" borderId="0" xfId="0" applyFont="1" applyBorder="1" applyAlignment="1">
      <alignment horizontal="center" vertical="center" shrinkToFit="1"/>
    </xf>
    <xf numFmtId="178" fontId="15" fillId="0" borderId="0" xfId="0" applyNumberFormat="1" applyFont="1" applyFill="1" applyBorder="1" applyAlignment="1">
      <alignment horizontal="right" vertical="center" shrinkToFit="1"/>
    </xf>
    <xf numFmtId="3" fontId="16" fillId="0" borderId="20" xfId="50" applyNumberFormat="1" applyFont="1" applyFill="1" applyBorder="1" applyAlignment="1">
      <alignment vertical="center" shrinkToFit="1"/>
    </xf>
    <xf numFmtId="3" fontId="16" fillId="0" borderId="20" xfId="0" applyNumberFormat="1" applyFont="1" applyFill="1" applyBorder="1" applyAlignment="1">
      <alignment vertical="center" shrinkToFit="1"/>
    </xf>
    <xf numFmtId="3" fontId="16" fillId="0" borderId="19" xfId="50" applyNumberFormat="1" applyFont="1" applyFill="1" applyBorder="1" applyAlignment="1">
      <alignment vertical="center" shrinkToFit="1"/>
    </xf>
    <xf numFmtId="189" fontId="15" fillId="0" borderId="17" xfId="0" applyNumberFormat="1" applyFont="1" applyFill="1" applyBorder="1" applyAlignment="1">
      <alignment horizontal="right" vertical="center" shrinkToFit="1"/>
    </xf>
    <xf numFmtId="189" fontId="15" fillId="0" borderId="20" xfId="0" applyNumberFormat="1" applyFont="1" applyFill="1" applyBorder="1" applyAlignment="1">
      <alignment horizontal="right" vertical="center" shrinkToFit="1"/>
    </xf>
    <xf numFmtId="189" fontId="15" fillId="0" borderId="19" xfId="0" applyNumberFormat="1" applyFont="1" applyFill="1" applyBorder="1" applyAlignment="1">
      <alignment horizontal="right" vertical="center" shrinkToFit="1"/>
    </xf>
    <xf numFmtId="3" fontId="18" fillId="0" borderId="17" xfId="50" applyNumberFormat="1" applyFont="1" applyFill="1" applyBorder="1" applyAlignment="1">
      <alignment horizontal="right" vertical="center" shrinkToFit="1"/>
    </xf>
    <xf numFmtId="178" fontId="18" fillId="0" borderId="17" xfId="50" applyNumberFormat="1" applyFont="1" applyFill="1" applyBorder="1" applyAlignment="1">
      <alignment horizontal="right" vertical="center" shrinkToFit="1"/>
    </xf>
    <xf numFmtId="178" fontId="18" fillId="0" borderId="29" xfId="50" applyNumberFormat="1" applyFont="1" applyFill="1" applyBorder="1" applyAlignment="1">
      <alignment horizontal="right" vertical="center" shrinkToFit="1"/>
    </xf>
    <xf numFmtId="0" fontId="18" fillId="34" borderId="30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3" fontId="16" fillId="0" borderId="20" xfId="49" applyNumberFormat="1" applyFont="1" applyFill="1" applyBorder="1" applyAlignment="1">
      <alignment horizontal="center" vertical="center"/>
    </xf>
    <xf numFmtId="0" fontId="18" fillId="34" borderId="35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197" fontId="16" fillId="0" borderId="20" xfId="49" applyNumberFormat="1" applyFont="1" applyFill="1" applyBorder="1" applyAlignment="1">
      <alignment horizontal="right" vertical="center"/>
    </xf>
    <xf numFmtId="197" fontId="16" fillId="0" borderId="18" xfId="0" applyNumberFormat="1" applyFont="1" applyFill="1" applyBorder="1" applyAlignment="1">
      <alignment horizontal="right" vertical="center"/>
    </xf>
    <xf numFmtId="41" fontId="16" fillId="0" borderId="21" xfId="49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/>
    </xf>
    <xf numFmtId="0" fontId="16" fillId="0" borderId="41" xfId="0" applyFont="1" applyFill="1" applyBorder="1" applyAlignment="1">
      <alignment vertical="center" wrapText="1"/>
    </xf>
    <xf numFmtId="0" fontId="16" fillId="0" borderId="42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49" fontId="16" fillId="0" borderId="21" xfId="49" applyNumberFormat="1" applyFont="1" applyFill="1" applyBorder="1" applyAlignment="1">
      <alignment horizontal="right" vertical="center" wrapText="1"/>
    </xf>
    <xf numFmtId="0" fontId="16" fillId="0" borderId="18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6" fillId="0" borderId="43" xfId="0" applyFont="1" applyFill="1" applyBorder="1" applyAlignment="1">
      <alignment vertical="center" wrapText="1"/>
    </xf>
    <xf numFmtId="0" fontId="16" fillId="0" borderId="44" xfId="0" applyFont="1" applyFill="1" applyBorder="1" applyAlignment="1">
      <alignment vertical="center"/>
    </xf>
    <xf numFmtId="197" fontId="16" fillId="0" borderId="18" xfId="49" applyNumberFormat="1" applyFont="1" applyFill="1" applyBorder="1" applyAlignment="1">
      <alignment horizontal="right" vertical="center"/>
    </xf>
    <xf numFmtId="41" fontId="16" fillId="0" borderId="26" xfId="49" applyFont="1" applyFill="1" applyBorder="1" applyAlignment="1">
      <alignment vertical="center" wrapText="1"/>
    </xf>
    <xf numFmtId="197" fontId="18" fillId="0" borderId="27" xfId="49" applyNumberFormat="1" applyFont="1" applyFill="1" applyBorder="1" applyAlignment="1">
      <alignment horizontal="right" vertical="center"/>
    </xf>
    <xf numFmtId="41" fontId="18" fillId="0" borderId="28" xfId="49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/>
    </xf>
    <xf numFmtId="0" fontId="27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4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176" fontId="18" fillId="34" borderId="45" xfId="0" applyNumberFormat="1" applyFont="1" applyFill="1" applyBorder="1" applyAlignment="1">
      <alignment horizontal="center" vertical="center" shrinkToFit="1"/>
    </xf>
    <xf numFmtId="176" fontId="18" fillId="34" borderId="46" xfId="0" applyNumberFormat="1" applyFont="1" applyFill="1" applyBorder="1" applyAlignment="1">
      <alignment horizontal="center" vertical="center" shrinkToFit="1"/>
    </xf>
    <xf numFmtId="176" fontId="18" fillId="34" borderId="47" xfId="0" applyNumberFormat="1" applyFont="1" applyFill="1" applyBorder="1" applyAlignment="1">
      <alignment horizontal="center" vertical="center" shrinkToFit="1"/>
    </xf>
    <xf numFmtId="176" fontId="18" fillId="34" borderId="48" xfId="0" applyNumberFormat="1" applyFont="1" applyFill="1" applyBorder="1" applyAlignment="1">
      <alignment horizontal="center" vertical="center" shrinkToFit="1"/>
    </xf>
    <xf numFmtId="0" fontId="18" fillId="0" borderId="4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34" borderId="45" xfId="0" applyFont="1" applyFill="1" applyBorder="1" applyAlignment="1">
      <alignment horizontal="center" vertical="center"/>
    </xf>
    <xf numFmtId="0" fontId="18" fillId="34" borderId="47" xfId="0" applyFont="1" applyFill="1" applyBorder="1" applyAlignment="1">
      <alignment horizontal="center" vertical="center"/>
    </xf>
    <xf numFmtId="0" fontId="18" fillId="34" borderId="47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/>
    </xf>
    <xf numFmtId="0" fontId="18" fillId="34" borderId="48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0" fontId="18" fillId="34" borderId="39" xfId="0" applyFont="1" applyFill="1" applyBorder="1" applyAlignment="1">
      <alignment horizontal="center" vertical="center" wrapText="1"/>
    </xf>
    <xf numFmtId="0" fontId="18" fillId="34" borderId="52" xfId="0" applyFont="1" applyFill="1" applyBorder="1" applyAlignment="1">
      <alignment horizontal="center" vertical="center" wrapText="1"/>
    </xf>
    <xf numFmtId="0" fontId="18" fillId="34" borderId="41" xfId="0" applyFont="1" applyFill="1" applyBorder="1" applyAlignment="1">
      <alignment horizontal="center" vertical="center"/>
    </xf>
    <xf numFmtId="0" fontId="18" fillId="34" borderId="4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42" xfId="0" applyFont="1" applyFill="1" applyBorder="1" applyAlignment="1">
      <alignment vertical="center" wrapText="1"/>
    </xf>
    <xf numFmtId="0" fontId="18" fillId="34" borderId="38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horizontal="left" vertical="center" wrapText="1"/>
    </xf>
    <xf numFmtId="0" fontId="18" fillId="0" borderId="40" xfId="0" applyFont="1" applyBorder="1" applyAlignment="1">
      <alignment horizontal="center" vertical="center" wrapText="1" shrinkToFit="1"/>
    </xf>
    <xf numFmtId="0" fontId="18" fillId="0" borderId="27" xfId="0" applyFont="1" applyBorder="1" applyAlignment="1">
      <alignment horizontal="center" vertical="center" wrapText="1" shrinkToFit="1"/>
    </xf>
    <xf numFmtId="3" fontId="18" fillId="0" borderId="27" xfId="0" applyNumberFormat="1" applyFont="1" applyBorder="1" applyAlignment="1">
      <alignment horizontal="right" vertical="center" wrapText="1" shrinkToFit="1"/>
    </xf>
    <xf numFmtId="178" fontId="18" fillId="0" borderId="54" xfId="0" applyNumberFormat="1" applyFont="1" applyFill="1" applyBorder="1" applyAlignment="1">
      <alignment horizontal="right" vertical="center" shrinkToFit="1"/>
    </xf>
    <xf numFmtId="178" fontId="18" fillId="0" borderId="50" xfId="0" applyNumberFormat="1" applyFont="1" applyFill="1" applyBorder="1" applyAlignment="1">
      <alignment horizontal="right" vertical="center" shrinkToFit="1"/>
    </xf>
    <xf numFmtId="178" fontId="18" fillId="0" borderId="55" xfId="0" applyNumberFormat="1" applyFont="1" applyFill="1" applyBorder="1" applyAlignment="1">
      <alignment horizontal="right" vertical="center" shrinkToFit="1"/>
    </xf>
    <xf numFmtId="0" fontId="16" fillId="0" borderId="41" xfId="0" applyFont="1" applyBorder="1" applyAlignment="1">
      <alignment horizontal="left" vertical="center" wrapText="1" shrinkToFit="1"/>
    </xf>
    <xf numFmtId="0" fontId="16" fillId="0" borderId="11" xfId="0" applyFont="1" applyBorder="1" applyAlignment="1">
      <alignment horizontal="left" vertical="center" wrapText="1" shrinkToFit="1"/>
    </xf>
    <xf numFmtId="0" fontId="16" fillId="0" borderId="42" xfId="0" applyFont="1" applyBorder="1" applyAlignment="1">
      <alignment horizontal="left" vertical="center" wrapText="1" shrinkToFit="1"/>
    </xf>
    <xf numFmtId="3" fontId="16" fillId="0" borderId="41" xfId="0" applyNumberFormat="1" applyFont="1" applyFill="1" applyBorder="1" applyAlignment="1">
      <alignment horizontal="right" vertical="center" shrinkToFit="1"/>
    </xf>
    <xf numFmtId="3" fontId="16" fillId="0" borderId="11" xfId="0" applyNumberFormat="1" applyFont="1" applyFill="1" applyBorder="1" applyAlignment="1">
      <alignment horizontal="right" vertical="center" shrinkToFit="1"/>
    </xf>
    <xf numFmtId="3" fontId="16" fillId="0" borderId="42" xfId="0" applyNumberFormat="1" applyFont="1" applyFill="1" applyBorder="1" applyAlignment="1">
      <alignment horizontal="right" vertical="center" shrinkToFit="1"/>
    </xf>
    <xf numFmtId="178" fontId="16" fillId="0" borderId="41" xfId="0" applyNumberFormat="1" applyFont="1" applyFill="1" applyBorder="1" applyAlignment="1">
      <alignment horizontal="right" vertical="center" shrinkToFit="1"/>
    </xf>
    <xf numFmtId="178" fontId="16" fillId="0" borderId="11" xfId="0" applyNumberFormat="1" applyFont="1" applyFill="1" applyBorder="1" applyAlignment="1">
      <alignment horizontal="right" vertical="center" shrinkToFit="1"/>
    </xf>
    <xf numFmtId="178" fontId="16" fillId="0" borderId="56" xfId="0" applyNumberFormat="1" applyFont="1" applyFill="1" applyBorder="1" applyAlignment="1">
      <alignment horizontal="right" vertical="center" shrinkToFit="1"/>
    </xf>
    <xf numFmtId="0" fontId="16" fillId="0" borderId="43" xfId="0" applyFont="1" applyBorder="1" applyAlignment="1">
      <alignment horizontal="center" vertical="center" wrapText="1" shrinkToFit="1"/>
    </xf>
    <xf numFmtId="0" fontId="16" fillId="0" borderId="57" xfId="0" applyFont="1" applyBorder="1" applyAlignment="1">
      <alignment horizontal="center" vertical="center" wrapText="1" shrinkToFit="1"/>
    </xf>
    <xf numFmtId="0" fontId="16" fillId="0" borderId="44" xfId="0" applyFont="1" applyBorder="1" applyAlignment="1">
      <alignment horizontal="center" vertical="center" wrapText="1" shrinkToFit="1"/>
    </xf>
    <xf numFmtId="0" fontId="16" fillId="0" borderId="43" xfId="0" applyFont="1" applyBorder="1" applyAlignment="1">
      <alignment horizontal="left" vertical="center" wrapText="1" shrinkToFit="1"/>
    </xf>
    <xf numFmtId="0" fontId="16" fillId="0" borderId="57" xfId="0" applyFont="1" applyBorder="1" applyAlignment="1">
      <alignment horizontal="left" vertical="center" wrapText="1" shrinkToFit="1"/>
    </xf>
    <xf numFmtId="0" fontId="16" fillId="0" borderId="44" xfId="0" applyFont="1" applyBorder="1" applyAlignment="1">
      <alignment horizontal="left" vertical="center" wrapText="1" shrinkToFit="1"/>
    </xf>
    <xf numFmtId="3" fontId="16" fillId="0" borderId="43" xfId="0" applyNumberFormat="1" applyFont="1" applyFill="1" applyBorder="1" applyAlignment="1">
      <alignment horizontal="right" vertical="center" shrinkToFit="1"/>
    </xf>
    <xf numFmtId="3" fontId="16" fillId="0" borderId="57" xfId="0" applyNumberFormat="1" applyFont="1" applyFill="1" applyBorder="1" applyAlignment="1">
      <alignment horizontal="right" vertical="center" shrinkToFit="1"/>
    </xf>
    <xf numFmtId="3" fontId="16" fillId="0" borderId="44" xfId="0" applyNumberFormat="1" applyFont="1" applyFill="1" applyBorder="1" applyAlignment="1">
      <alignment horizontal="right" vertical="center" shrinkToFit="1"/>
    </xf>
    <xf numFmtId="178" fontId="16" fillId="0" borderId="58" xfId="0" applyNumberFormat="1" applyFont="1" applyFill="1" applyBorder="1" applyAlignment="1">
      <alignment horizontal="right" vertical="center" shrinkToFit="1"/>
    </xf>
    <xf numFmtId="178" fontId="16" fillId="0" borderId="59" xfId="0" applyNumberFormat="1" applyFont="1" applyFill="1" applyBorder="1" applyAlignment="1">
      <alignment horizontal="right" vertical="center" shrinkToFit="1"/>
    </xf>
    <xf numFmtId="178" fontId="16" fillId="0" borderId="60" xfId="0" applyNumberFormat="1" applyFont="1" applyFill="1" applyBorder="1" applyAlignment="1">
      <alignment horizontal="right" vertical="center" shrinkToFit="1"/>
    </xf>
    <xf numFmtId="178" fontId="16" fillId="0" borderId="43" xfId="0" applyNumberFormat="1" applyFont="1" applyFill="1" applyBorder="1" applyAlignment="1">
      <alignment horizontal="right" vertical="center" shrinkToFit="1"/>
    </xf>
    <xf numFmtId="178" fontId="16" fillId="0" borderId="57" xfId="0" applyNumberFormat="1" applyFont="1" applyFill="1" applyBorder="1" applyAlignment="1">
      <alignment horizontal="right" vertical="center" shrinkToFit="1"/>
    </xf>
    <xf numFmtId="178" fontId="16" fillId="0" borderId="61" xfId="0" applyNumberFormat="1" applyFont="1" applyFill="1" applyBorder="1" applyAlignment="1">
      <alignment horizontal="right" vertical="center" shrinkToFit="1"/>
    </xf>
    <xf numFmtId="0" fontId="16" fillId="0" borderId="62" xfId="0" applyFont="1" applyBorder="1" applyAlignment="1">
      <alignment horizontal="right"/>
    </xf>
    <xf numFmtId="0" fontId="18" fillId="34" borderId="39" xfId="0" applyFont="1" applyFill="1" applyBorder="1" applyAlignment="1">
      <alignment horizontal="center" vertical="center" wrapText="1" shrinkToFit="1"/>
    </xf>
    <xf numFmtId="0" fontId="18" fillId="34" borderId="63" xfId="0" applyFont="1" applyFill="1" applyBorder="1" applyAlignment="1">
      <alignment horizontal="center" vertical="center" wrapText="1" shrinkToFit="1"/>
    </xf>
    <xf numFmtId="0" fontId="18" fillId="34" borderId="64" xfId="0" applyFont="1" applyFill="1" applyBorder="1" applyAlignment="1">
      <alignment horizontal="center" vertical="center" wrapText="1" shrinkToFit="1"/>
    </xf>
    <xf numFmtId="0" fontId="18" fillId="34" borderId="63" xfId="0" applyNumberFormat="1" applyFont="1" applyFill="1" applyBorder="1" applyAlignment="1">
      <alignment horizontal="center" vertical="center" wrapText="1" shrinkToFit="1"/>
    </xf>
    <xf numFmtId="0" fontId="18" fillId="34" borderId="64" xfId="0" applyNumberFormat="1" applyFont="1" applyFill="1" applyBorder="1" applyAlignment="1">
      <alignment horizontal="center" vertical="center" wrapText="1" shrinkToFit="1"/>
    </xf>
    <xf numFmtId="0" fontId="18" fillId="34" borderId="65" xfId="0" applyFont="1" applyFill="1" applyBorder="1" applyAlignment="1">
      <alignment horizontal="center" vertical="center" wrapText="1" shrinkToFit="1"/>
    </xf>
    <xf numFmtId="0" fontId="16" fillId="0" borderId="66" xfId="0" applyFont="1" applyBorder="1" applyAlignment="1">
      <alignment horizontal="left" vertical="center" wrapText="1" shrinkToFit="1"/>
    </xf>
    <xf numFmtId="0" fontId="16" fillId="0" borderId="67" xfId="0" applyFont="1" applyBorder="1" applyAlignment="1">
      <alignment horizontal="left" vertical="center" wrapText="1" shrinkToFit="1"/>
    </xf>
    <xf numFmtId="0" fontId="16" fillId="0" borderId="46" xfId="0" applyFont="1" applyBorder="1" applyAlignment="1">
      <alignment horizontal="left" vertical="center" wrapText="1" shrinkToFit="1"/>
    </xf>
    <xf numFmtId="3" fontId="16" fillId="0" borderId="68" xfId="0" applyNumberFormat="1" applyFont="1" applyFill="1" applyBorder="1" applyAlignment="1">
      <alignment horizontal="right" vertical="center" shrinkToFit="1"/>
    </xf>
    <xf numFmtId="3" fontId="16" fillId="0" borderId="67" xfId="0" applyNumberFormat="1" applyFont="1" applyFill="1" applyBorder="1" applyAlignment="1">
      <alignment horizontal="right" vertical="center" shrinkToFit="1"/>
    </xf>
    <xf numFmtId="3" fontId="16" fillId="0" borderId="46" xfId="0" applyNumberFormat="1" applyFont="1" applyFill="1" applyBorder="1" applyAlignment="1">
      <alignment horizontal="right" vertical="center" shrinkToFit="1"/>
    </xf>
    <xf numFmtId="178" fontId="16" fillId="0" borderId="68" xfId="0" applyNumberFormat="1" applyFont="1" applyFill="1" applyBorder="1" applyAlignment="1">
      <alignment horizontal="right" vertical="center" shrinkToFit="1"/>
    </xf>
    <xf numFmtId="178" fontId="16" fillId="0" borderId="67" xfId="0" applyNumberFormat="1" applyFont="1" applyFill="1" applyBorder="1" applyAlignment="1">
      <alignment horizontal="right" vertical="center" shrinkToFit="1"/>
    </xf>
    <xf numFmtId="178" fontId="16" fillId="0" borderId="69" xfId="0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horizontal="left" vertical="center"/>
    </xf>
    <xf numFmtId="0" fontId="16" fillId="0" borderId="47" xfId="0" applyFont="1" applyBorder="1" applyAlignment="1">
      <alignment horizontal="center" vertical="center" wrapText="1"/>
    </xf>
    <xf numFmtId="0" fontId="18" fillId="34" borderId="45" xfId="0" applyFont="1" applyFill="1" applyBorder="1" applyAlignment="1">
      <alignment horizontal="center" vertical="center" wrapText="1"/>
    </xf>
    <xf numFmtId="0" fontId="18" fillId="34" borderId="33" xfId="0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0" fontId="17" fillId="34" borderId="48" xfId="0" applyFont="1" applyFill="1" applyBorder="1" applyAlignment="1">
      <alignment horizontal="center" vertical="center" wrapText="1"/>
    </xf>
    <xf numFmtId="0" fontId="17" fillId="34" borderId="34" xfId="0" applyFont="1" applyFill="1" applyBorder="1" applyAlignment="1">
      <alignment horizontal="center" vertical="center" wrapText="1"/>
    </xf>
    <xf numFmtId="0" fontId="17" fillId="34" borderId="39" xfId="0" applyFont="1" applyFill="1" applyBorder="1" applyAlignment="1">
      <alignment horizontal="center" vertical="center" wrapText="1"/>
    </xf>
    <xf numFmtId="0" fontId="17" fillId="34" borderId="70" xfId="0" applyFont="1" applyFill="1" applyBorder="1" applyAlignment="1">
      <alignment horizontal="center" vertical="center" wrapText="1"/>
    </xf>
    <xf numFmtId="0" fontId="17" fillId="34" borderId="68" xfId="0" applyFont="1" applyFill="1" applyBorder="1" applyAlignment="1">
      <alignment horizontal="center" vertical="center" wrapText="1"/>
    </xf>
    <xf numFmtId="0" fontId="17" fillId="34" borderId="67" xfId="0" applyFont="1" applyFill="1" applyBorder="1" applyAlignment="1">
      <alignment horizontal="center" vertical="center" wrapText="1"/>
    </xf>
    <xf numFmtId="0" fontId="17" fillId="34" borderId="46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7" fillId="34" borderId="45" xfId="0" applyFont="1" applyFill="1" applyBorder="1" applyAlignment="1">
      <alignment horizontal="center" vertical="center" wrapText="1"/>
    </xf>
    <xf numFmtId="0" fontId="17" fillId="34" borderId="33" xfId="0" applyFont="1" applyFill="1" applyBorder="1" applyAlignment="1">
      <alignment horizontal="center" vertical="center" wrapText="1"/>
    </xf>
  </cellXfs>
  <cellStyles count="6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1202" xfId="62"/>
    <cellStyle name="콤마_1202" xfId="63"/>
    <cellStyle name="Currency" xfId="64"/>
    <cellStyle name="Currency [0]" xfId="65"/>
    <cellStyle name="표준_kc-elec system check list" xfId="66"/>
    <cellStyle name="Hyperlink" xfId="67"/>
    <cellStyle name="AeE­ [0]_INQUIRY ¿μ¾÷AßAø " xfId="68"/>
    <cellStyle name="AeE­_INQUIRY ¿μ¾÷AßAø " xfId="69"/>
    <cellStyle name="AÞ¸¶ [0]_INQUIRY ¿μ¾÷AßAø " xfId="70"/>
    <cellStyle name="AÞ¸¶_INQUIRY ¿μ¾÷AßAø " xfId="71"/>
    <cellStyle name="C￥AØ_¿μ¾÷CoE² 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Header1" xfId="77"/>
    <cellStyle name="Header2" xfId="78"/>
    <cellStyle name="Normal_ SG&amp;A Bridge 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90" zoomScaleSheetLayoutView="90" zoomScalePageLayoutView="0" workbookViewId="0" topLeftCell="A1">
      <selection activeCell="L9" sqref="L9"/>
    </sheetView>
  </sheetViews>
  <sheetFormatPr defaultColWidth="8.88671875" defaultRowHeight="13.5"/>
  <sheetData>
    <row r="1" spans="1:14" s="41" customFormat="1" ht="30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41" customFormat="1" ht="30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41" customFormat="1" ht="49.5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s="41" customFormat="1" ht="46.5">
      <c r="A4" s="126" t="s">
        <v>165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s="44" customFormat="1" ht="46.5">
      <c r="A5" s="128" t="s">
        <v>164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s="41" customFormat="1" ht="30" customHeight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s="41" customFormat="1" ht="30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s="41" customFormat="1" ht="30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s="41" customFormat="1" ht="30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s="41" customFormat="1" ht="30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s="41" customFormat="1" ht="30" customHeight="1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s="41" customFormat="1" ht="30" customHeight="1">
      <c r="A12" s="42"/>
      <c r="B12" s="125" t="s">
        <v>159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1:14" s="41" customFormat="1" ht="30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s="41" customFormat="1" ht="30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</sheetData>
  <sheetProtection selectLockedCells="1" selectUnlockedCells="1"/>
  <mergeCells count="3">
    <mergeCell ref="B12:N12"/>
    <mergeCell ref="A4:N4"/>
    <mergeCell ref="A5:N5"/>
  </mergeCells>
  <printOptions/>
  <pageMargins left="0.7480314960629921" right="0.7480314960629921" top="0.984251968503937" bottom="0.984251968503937" header="0.5118110236220472" footer="0.5118110236220472"/>
  <pageSetup firstPageNumber="9" useFirstPageNumber="1" horizontalDpi="600" verticalDpi="600" orientation="landscape" paperSize="9" scale="90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90" zoomScaleNormal="70" zoomScaleSheetLayoutView="90" zoomScalePageLayoutView="0" workbookViewId="0" topLeftCell="A1">
      <selection activeCell="A2" sqref="A2"/>
    </sheetView>
  </sheetViews>
  <sheetFormatPr defaultColWidth="8.88671875" defaultRowHeight="13.5"/>
  <cols>
    <col min="1" max="1" width="8.4453125" style="14" customWidth="1"/>
    <col min="2" max="2" width="20.10546875" style="14" customWidth="1"/>
    <col min="3" max="3" width="15.77734375" style="14" customWidth="1"/>
    <col min="4" max="4" width="14.10546875" style="14" customWidth="1"/>
    <col min="5" max="5" width="15.77734375" style="14" customWidth="1"/>
    <col min="6" max="6" width="17.77734375" style="14" customWidth="1"/>
    <col min="7" max="7" width="13.88671875" style="14" customWidth="1"/>
    <col min="8" max="8" width="6.5546875" style="14" hidden="1" customWidth="1"/>
    <col min="9" max="16384" width="8.88671875" style="14" customWidth="1"/>
  </cols>
  <sheetData>
    <row r="1" spans="1:7" ht="37.5" customHeight="1">
      <c r="A1" s="129" t="s">
        <v>163</v>
      </c>
      <c r="B1" s="129"/>
      <c r="C1" s="129"/>
      <c r="D1" s="129"/>
      <c r="E1" s="129"/>
      <c r="F1" s="129"/>
      <c r="G1" s="129"/>
    </row>
    <row r="2" ht="19.5" customHeight="1"/>
    <row r="3" spans="1:3" ht="21.75">
      <c r="A3" s="133" t="s">
        <v>45</v>
      </c>
      <c r="B3" s="133"/>
      <c r="C3" s="133"/>
    </row>
    <row r="4" ht="10.5" customHeight="1"/>
    <row r="5" ht="19.5">
      <c r="A5" s="15" t="s">
        <v>59</v>
      </c>
    </row>
    <row r="6" ht="10.5" customHeight="1"/>
    <row r="7" s="16" customFormat="1" ht="22.5" customHeight="1">
      <c r="B7" s="16" t="s">
        <v>60</v>
      </c>
    </row>
    <row r="8" s="16" customFormat="1" ht="22.5" customHeight="1">
      <c r="B8" s="16" t="s">
        <v>64</v>
      </c>
    </row>
    <row r="9" s="16" customFormat="1" ht="22.5" customHeight="1">
      <c r="B9" s="16" t="s">
        <v>61</v>
      </c>
    </row>
    <row r="10" ht="19.5" customHeight="1"/>
    <row r="11" ht="19.5">
      <c r="A11" s="15" t="s">
        <v>21</v>
      </c>
    </row>
    <row r="12" ht="10.5" customHeight="1"/>
    <row r="13" s="16" customFormat="1" ht="22.5" customHeight="1">
      <c r="B13" s="16" t="s">
        <v>139</v>
      </c>
    </row>
    <row r="14" s="16" customFormat="1" ht="22.5" customHeight="1">
      <c r="B14" s="16" t="s">
        <v>53</v>
      </c>
    </row>
    <row r="15" s="16" customFormat="1" ht="22.5" customHeight="1">
      <c r="B15" s="16" t="s">
        <v>62</v>
      </c>
    </row>
    <row r="16" s="16" customFormat="1" ht="22.5" customHeight="1">
      <c r="B16" s="16" t="s">
        <v>65</v>
      </c>
    </row>
    <row r="17" s="16" customFormat="1" ht="22.5" customHeight="1">
      <c r="B17" s="16" t="s">
        <v>63</v>
      </c>
    </row>
    <row r="18" spans="1:2" s="16" customFormat="1" ht="21" customHeight="1">
      <c r="A18" s="66"/>
      <c r="B18" s="16" t="s">
        <v>80</v>
      </c>
    </row>
    <row r="19" s="16" customFormat="1" ht="21" customHeight="1">
      <c r="B19" s="16" t="s">
        <v>113</v>
      </c>
    </row>
    <row r="20" s="16" customFormat="1" ht="21" customHeight="1">
      <c r="B20" s="16" t="s">
        <v>110</v>
      </c>
    </row>
    <row r="21" s="16" customFormat="1" ht="19.5" customHeight="1"/>
    <row r="22" spans="1:2" s="16" customFormat="1" ht="21" customHeight="1">
      <c r="A22" s="66"/>
      <c r="B22" s="16" t="s">
        <v>81</v>
      </c>
    </row>
    <row r="23" s="16" customFormat="1" ht="21" customHeight="1">
      <c r="B23" s="16" t="s">
        <v>111</v>
      </c>
    </row>
    <row r="24" s="16" customFormat="1" ht="21" customHeight="1">
      <c r="B24" s="16" t="s">
        <v>112</v>
      </c>
    </row>
    <row r="25" s="16" customFormat="1" ht="10.5" customHeight="1"/>
    <row r="26" ht="23.25" customHeight="1">
      <c r="A26" s="15" t="s">
        <v>22</v>
      </c>
    </row>
    <row r="27" ht="10.5" customHeight="1"/>
    <row r="28" ht="23.25" customHeight="1">
      <c r="B28" s="16" t="s">
        <v>46</v>
      </c>
    </row>
    <row r="29" spans="2:7" ht="23.25" customHeight="1">
      <c r="B29" s="16"/>
      <c r="G29" s="37" t="s">
        <v>114</v>
      </c>
    </row>
    <row r="30" spans="2:8" ht="23.25" customHeight="1">
      <c r="B30" s="132" t="s">
        <v>54</v>
      </c>
      <c r="C30" s="134" t="s">
        <v>55</v>
      </c>
      <c r="D30" s="135"/>
      <c r="E30" s="136"/>
      <c r="F30" s="132" t="s">
        <v>56</v>
      </c>
      <c r="G30" s="130" t="s">
        <v>47</v>
      </c>
      <c r="H30" s="17"/>
    </row>
    <row r="31" spans="2:8" ht="23.25" customHeight="1">
      <c r="B31" s="131"/>
      <c r="C31" s="18" t="s">
        <v>18</v>
      </c>
      <c r="D31" s="18" t="s">
        <v>19</v>
      </c>
      <c r="E31" s="18" t="s">
        <v>20</v>
      </c>
      <c r="F31" s="131"/>
      <c r="G31" s="131"/>
      <c r="H31" s="17"/>
    </row>
    <row r="32" spans="2:8" ht="23.25" customHeight="1">
      <c r="B32" s="103">
        <v>10870</v>
      </c>
      <c r="C32" s="103">
        <v>28000</v>
      </c>
      <c r="D32" s="103">
        <v>38870</v>
      </c>
      <c r="E32" s="19">
        <f>C32-D32</f>
        <v>-10870</v>
      </c>
      <c r="F32" s="103">
        <f>B32+E32</f>
        <v>0</v>
      </c>
      <c r="G32" s="18"/>
      <c r="H32" s="17"/>
    </row>
    <row r="33" ht="10.5" customHeight="1">
      <c r="B33" s="16"/>
    </row>
    <row r="34" ht="23.25" customHeight="1">
      <c r="B34" s="16" t="s">
        <v>160</v>
      </c>
    </row>
    <row r="35" ht="23.25" customHeight="1">
      <c r="B35" s="16" t="s">
        <v>161</v>
      </c>
    </row>
    <row r="36" ht="23.25" customHeight="1">
      <c r="B36" s="16" t="s">
        <v>162</v>
      </c>
    </row>
    <row r="37" ht="15" customHeight="1"/>
  </sheetData>
  <sheetProtection/>
  <mergeCells count="6">
    <mergeCell ref="A1:G1"/>
    <mergeCell ref="G30:G31"/>
    <mergeCell ref="B30:B31"/>
    <mergeCell ref="A3:C3"/>
    <mergeCell ref="C30:E30"/>
    <mergeCell ref="F30:F31"/>
  </mergeCells>
  <printOptions/>
  <pageMargins left="0.7480314960629921" right="0.7480314960629921" top="0.984251968503937" bottom="0.984251968503937" header="0.5118110236220472" footer="0.5118110236220472"/>
  <pageSetup firstPageNumber="11" useFirstPageNumber="1" horizontalDpi="300" verticalDpi="300" orientation="landscape" paperSize="9" r:id="rId1"/>
  <headerFooter differentOddEven="1" alignWithMargins="0">
    <oddFooter>&amp;C- &amp;P -</oddFooter>
    <evenHeader>&amp;C- &amp;P -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8.88671875" defaultRowHeight="13.5"/>
  <cols>
    <col min="1" max="1" width="18.77734375" style="14" customWidth="1"/>
    <col min="2" max="4" width="13.3359375" style="14" customWidth="1"/>
    <col min="5" max="5" width="18.77734375" style="14" customWidth="1"/>
    <col min="6" max="8" width="13.3359375" style="14" customWidth="1"/>
    <col min="9" max="16384" width="8.88671875" style="14" customWidth="1"/>
  </cols>
  <sheetData>
    <row r="1" spans="1:4" ht="16.5" customHeight="1">
      <c r="A1" s="133" t="s">
        <v>48</v>
      </c>
      <c r="B1" s="133"/>
      <c r="C1" s="133"/>
      <c r="D1" s="133"/>
    </row>
    <row r="2" spans="1:4" ht="14.25" customHeight="1">
      <c r="A2" s="20"/>
      <c r="B2" s="20"/>
      <c r="C2" s="20"/>
      <c r="D2" s="20"/>
    </row>
    <row r="3" spans="1:4" ht="19.5" customHeight="1">
      <c r="A3" s="21" t="s">
        <v>23</v>
      </c>
      <c r="B3" s="20"/>
      <c r="C3" s="20"/>
      <c r="D3" s="20"/>
    </row>
    <row r="4" ht="15" customHeight="1" thickBot="1">
      <c r="H4" s="67" t="s">
        <v>2</v>
      </c>
    </row>
    <row r="5" spans="1:8" s="22" customFormat="1" ht="36" customHeight="1">
      <c r="A5" s="137" t="s">
        <v>49</v>
      </c>
      <c r="B5" s="138"/>
      <c r="C5" s="139"/>
      <c r="D5" s="139"/>
      <c r="E5" s="139" t="s">
        <v>50</v>
      </c>
      <c r="F5" s="139"/>
      <c r="G5" s="139"/>
      <c r="H5" s="140"/>
    </row>
    <row r="6" spans="1:8" s="22" customFormat="1" ht="46.5" customHeight="1" thickBot="1">
      <c r="A6" s="68" t="s">
        <v>3</v>
      </c>
      <c r="B6" s="69" t="s">
        <v>83</v>
      </c>
      <c r="C6" s="69" t="s">
        <v>82</v>
      </c>
      <c r="D6" s="69" t="s">
        <v>51</v>
      </c>
      <c r="E6" s="70" t="s">
        <v>3</v>
      </c>
      <c r="F6" s="69" t="s">
        <v>83</v>
      </c>
      <c r="G6" s="69" t="s">
        <v>82</v>
      </c>
      <c r="H6" s="71" t="s">
        <v>117</v>
      </c>
    </row>
    <row r="7" spans="1:8" s="23" customFormat="1" ht="30.75" customHeight="1" thickTop="1">
      <c r="A7" s="72" t="s">
        <v>4</v>
      </c>
      <c r="B7" s="95">
        <f>SUM(B8:B16)</f>
        <v>30000</v>
      </c>
      <c r="C7" s="95">
        <f>SUM(C8:C16)</f>
        <v>38870</v>
      </c>
      <c r="D7" s="96">
        <f>C7-B7</f>
        <v>8870</v>
      </c>
      <c r="E7" s="73" t="s">
        <v>118</v>
      </c>
      <c r="F7" s="95">
        <f>SUM(F8:F16)</f>
        <v>30000</v>
      </c>
      <c r="G7" s="95">
        <f>SUM(G8:G16)</f>
        <v>38870</v>
      </c>
      <c r="H7" s="97">
        <f>G7-F7</f>
        <v>8870</v>
      </c>
    </row>
    <row r="8" spans="1:8" s="16" customFormat="1" ht="30.75" customHeight="1">
      <c r="A8" s="74" t="s">
        <v>84</v>
      </c>
      <c r="B8" s="89"/>
      <c r="C8" s="89"/>
      <c r="D8" s="75">
        <f aca="true" t="shared" si="0" ref="D8:D16">C8-B8</f>
        <v>0</v>
      </c>
      <c r="E8" s="76" t="s">
        <v>85</v>
      </c>
      <c r="F8" s="51">
        <v>30000</v>
      </c>
      <c r="G8" s="90">
        <v>38870</v>
      </c>
      <c r="H8" s="77">
        <f aca="true" t="shared" si="1" ref="H8:H16">G8-F8</f>
        <v>8870</v>
      </c>
    </row>
    <row r="9" spans="1:8" s="16" customFormat="1" ht="30.75" customHeight="1">
      <c r="A9" s="74" t="s">
        <v>86</v>
      </c>
      <c r="B9" s="89"/>
      <c r="C9" s="89"/>
      <c r="D9" s="75">
        <f t="shared" si="0"/>
        <v>0</v>
      </c>
      <c r="E9" s="76" t="s">
        <v>87</v>
      </c>
      <c r="F9" s="51"/>
      <c r="G9" s="51"/>
      <c r="H9" s="77">
        <f t="shared" si="1"/>
        <v>0</v>
      </c>
    </row>
    <row r="10" spans="1:8" s="16" customFormat="1" ht="30.75" customHeight="1">
      <c r="A10" s="74" t="s">
        <v>88</v>
      </c>
      <c r="B10" s="89"/>
      <c r="C10" s="89"/>
      <c r="D10" s="75">
        <f t="shared" si="0"/>
        <v>0</v>
      </c>
      <c r="E10" s="76" t="s">
        <v>89</v>
      </c>
      <c r="F10" s="51"/>
      <c r="G10" s="51"/>
      <c r="H10" s="77">
        <f t="shared" si="1"/>
        <v>0</v>
      </c>
    </row>
    <row r="11" spans="1:8" s="16" customFormat="1" ht="30.75" customHeight="1">
      <c r="A11" s="78" t="s">
        <v>90</v>
      </c>
      <c r="B11" s="89"/>
      <c r="C11" s="89"/>
      <c r="D11" s="75">
        <f t="shared" si="0"/>
        <v>0</v>
      </c>
      <c r="E11" s="76" t="s">
        <v>91</v>
      </c>
      <c r="F11" s="51"/>
      <c r="G11" s="51"/>
      <c r="H11" s="77">
        <f t="shared" si="1"/>
        <v>0</v>
      </c>
    </row>
    <row r="12" spans="1:8" s="16" customFormat="1" ht="30.75" customHeight="1">
      <c r="A12" s="74" t="s">
        <v>92</v>
      </c>
      <c r="B12" s="89"/>
      <c r="C12" s="89"/>
      <c r="D12" s="75">
        <f t="shared" si="0"/>
        <v>0</v>
      </c>
      <c r="E12" s="76" t="s">
        <v>93</v>
      </c>
      <c r="F12" s="90"/>
      <c r="G12" s="90"/>
      <c r="H12" s="77">
        <f t="shared" si="1"/>
        <v>0</v>
      </c>
    </row>
    <row r="13" spans="1:8" s="16" customFormat="1" ht="30.75" customHeight="1">
      <c r="A13" s="74" t="s">
        <v>94</v>
      </c>
      <c r="B13" s="89">
        <v>0</v>
      </c>
      <c r="C13" s="89">
        <v>10870</v>
      </c>
      <c r="D13" s="75">
        <f t="shared" si="0"/>
        <v>10870</v>
      </c>
      <c r="E13" s="76" t="s">
        <v>95</v>
      </c>
      <c r="F13" s="90"/>
      <c r="G13" s="90"/>
      <c r="H13" s="77">
        <f t="shared" si="1"/>
        <v>0</v>
      </c>
    </row>
    <row r="14" spans="1:8" s="16" customFormat="1" ht="30.75" customHeight="1">
      <c r="A14" s="74" t="s">
        <v>96</v>
      </c>
      <c r="B14" s="89"/>
      <c r="C14" s="89"/>
      <c r="D14" s="75">
        <f t="shared" si="0"/>
        <v>0</v>
      </c>
      <c r="E14" s="76" t="s">
        <v>97</v>
      </c>
      <c r="F14" s="90"/>
      <c r="G14" s="90"/>
      <c r="H14" s="77">
        <f t="shared" si="1"/>
        <v>0</v>
      </c>
    </row>
    <row r="15" spans="1:8" s="16" customFormat="1" ht="30.75" customHeight="1">
      <c r="A15" s="74" t="s">
        <v>98</v>
      </c>
      <c r="B15" s="89"/>
      <c r="C15" s="89"/>
      <c r="D15" s="75">
        <f t="shared" si="0"/>
        <v>0</v>
      </c>
      <c r="E15" s="76" t="s">
        <v>99</v>
      </c>
      <c r="F15" s="90"/>
      <c r="G15" s="90"/>
      <c r="H15" s="77">
        <f t="shared" si="1"/>
        <v>0</v>
      </c>
    </row>
    <row r="16" spans="1:8" ht="30.75" customHeight="1" thickBot="1">
      <c r="A16" s="82" t="s">
        <v>101</v>
      </c>
      <c r="B16" s="91">
        <v>30000</v>
      </c>
      <c r="C16" s="91">
        <v>28000</v>
      </c>
      <c r="D16" s="79">
        <f t="shared" si="0"/>
        <v>-2000</v>
      </c>
      <c r="E16" s="80" t="s">
        <v>100</v>
      </c>
      <c r="F16" s="91"/>
      <c r="G16" s="91"/>
      <c r="H16" s="81">
        <f t="shared" si="1"/>
        <v>0</v>
      </c>
    </row>
  </sheetData>
  <sheetProtection/>
  <mergeCells count="3">
    <mergeCell ref="A1:D1"/>
    <mergeCell ref="A5:D5"/>
    <mergeCell ref="E5:H5"/>
  </mergeCells>
  <printOptions/>
  <pageMargins left="0.7480314960629921" right="0.7480314960629921" top="0.984251968503937" bottom="0.984251968503937" header="0.5118110236220472" footer="0.5118110236220472"/>
  <pageSetup firstPageNumber="13" useFirstPageNumber="1" fitToHeight="0" fitToWidth="1" horizontalDpi="300" verticalDpi="300" orientation="landscape" paperSize="9" scale="97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90" zoomScaleSheetLayoutView="90" zoomScalePageLayoutView="0" workbookViewId="0" topLeftCell="A1">
      <selection activeCell="C1" sqref="C1"/>
    </sheetView>
  </sheetViews>
  <sheetFormatPr defaultColWidth="8.88671875" defaultRowHeight="13.5"/>
  <cols>
    <col min="1" max="3" width="3.77734375" style="26" customWidth="1"/>
    <col min="4" max="4" width="17.21484375" style="26" customWidth="1"/>
    <col min="5" max="5" width="0.671875" style="26" hidden="1" customWidth="1"/>
    <col min="6" max="8" width="15.77734375" style="26" customWidth="1"/>
    <col min="9" max="9" width="40.21484375" style="26" customWidth="1"/>
    <col min="10" max="16384" width="8.88671875" style="26" customWidth="1"/>
  </cols>
  <sheetData>
    <row r="1" spans="1:7" s="28" customFormat="1" ht="30" customHeight="1">
      <c r="A1" s="27"/>
      <c r="B1" s="27" t="s">
        <v>28</v>
      </c>
      <c r="C1" s="27"/>
      <c r="D1" s="27"/>
      <c r="E1" s="27"/>
      <c r="G1" s="27"/>
    </row>
    <row r="2" spans="1:9" ht="15.75" customHeight="1" thickBot="1">
      <c r="A2" s="24"/>
      <c r="B2" s="24"/>
      <c r="C2" s="24"/>
      <c r="D2" s="25"/>
      <c r="E2" s="25"/>
      <c r="G2" s="25"/>
      <c r="I2" s="36" t="s">
        <v>2</v>
      </c>
    </row>
    <row r="3" spans="1:9" s="29" customFormat="1" ht="36" customHeight="1">
      <c r="A3" s="144" t="s">
        <v>141</v>
      </c>
      <c r="B3" s="145"/>
      <c r="C3" s="145"/>
      <c r="D3" s="145"/>
      <c r="E3" s="145"/>
      <c r="F3" s="159" t="s">
        <v>142</v>
      </c>
      <c r="G3" s="152" t="s">
        <v>143</v>
      </c>
      <c r="H3" s="146" t="s">
        <v>144</v>
      </c>
      <c r="I3" s="148" t="s">
        <v>145</v>
      </c>
    </row>
    <row r="4" spans="1:9" s="29" customFormat="1" ht="36" customHeight="1">
      <c r="A4" s="104" t="s">
        <v>24</v>
      </c>
      <c r="B4" s="105" t="s">
        <v>25</v>
      </c>
      <c r="C4" s="105" t="s">
        <v>26</v>
      </c>
      <c r="D4" s="154" t="s">
        <v>27</v>
      </c>
      <c r="E4" s="155"/>
      <c r="F4" s="160"/>
      <c r="G4" s="153"/>
      <c r="H4" s="147"/>
      <c r="I4" s="149"/>
    </row>
    <row r="5" spans="1:9" s="30" customFormat="1" ht="36" customHeight="1">
      <c r="A5" s="156" t="s">
        <v>146</v>
      </c>
      <c r="B5" s="157"/>
      <c r="C5" s="157"/>
      <c r="D5" s="157"/>
      <c r="E5" s="158"/>
      <c r="F5" s="106">
        <f>SUM(F6,F9)</f>
        <v>30000</v>
      </c>
      <c r="G5" s="106">
        <f>SUM(G6,G9)</f>
        <v>28000</v>
      </c>
      <c r="H5" s="107">
        <f>G5-F5</f>
        <v>-2000</v>
      </c>
      <c r="I5" s="108"/>
    </row>
    <row r="6" spans="1:9" s="30" customFormat="1" ht="36" customHeight="1" hidden="1">
      <c r="A6" s="109"/>
      <c r="B6" s="150" t="s">
        <v>147</v>
      </c>
      <c r="C6" s="157"/>
      <c r="D6" s="157"/>
      <c r="E6" s="111"/>
      <c r="F6" s="106">
        <f>F7</f>
        <v>0</v>
      </c>
      <c r="G6" s="106">
        <f>G7</f>
        <v>0</v>
      </c>
      <c r="H6" s="107">
        <f aca="true" t="shared" si="0" ref="H6:H16">G6-F6</f>
        <v>0</v>
      </c>
      <c r="I6" s="108"/>
    </row>
    <row r="7" spans="1:9" s="30" customFormat="1" ht="36" customHeight="1" hidden="1">
      <c r="A7" s="112"/>
      <c r="B7" s="113"/>
      <c r="C7" s="150" t="s">
        <v>148</v>
      </c>
      <c r="D7" s="151"/>
      <c r="E7" s="111"/>
      <c r="F7" s="106">
        <f>F8</f>
        <v>0</v>
      </c>
      <c r="G7" s="106">
        <f>G8</f>
        <v>0</v>
      </c>
      <c r="H7" s="107">
        <f t="shared" si="0"/>
        <v>0</v>
      </c>
      <c r="I7" s="108"/>
    </row>
    <row r="8" spans="1:9" s="30" customFormat="1" ht="36" customHeight="1" hidden="1">
      <c r="A8" s="112"/>
      <c r="B8" s="114"/>
      <c r="C8" s="115"/>
      <c r="D8" s="161" t="s">
        <v>149</v>
      </c>
      <c r="E8" s="162"/>
      <c r="F8" s="106">
        <v>0</v>
      </c>
      <c r="G8" s="106">
        <v>0</v>
      </c>
      <c r="H8" s="107">
        <f t="shared" si="0"/>
        <v>0</v>
      </c>
      <c r="I8" s="108"/>
    </row>
    <row r="9" spans="1:9" s="30" customFormat="1" ht="36" customHeight="1">
      <c r="A9" s="112"/>
      <c r="B9" s="150" t="s">
        <v>150</v>
      </c>
      <c r="C9" s="151"/>
      <c r="D9" s="151"/>
      <c r="E9" s="111"/>
      <c r="F9" s="106">
        <f>F10</f>
        <v>30000</v>
      </c>
      <c r="G9" s="106">
        <f>G10</f>
        <v>28000</v>
      </c>
      <c r="H9" s="107">
        <f t="shared" si="0"/>
        <v>-2000</v>
      </c>
      <c r="I9" s="116"/>
    </row>
    <row r="10" spans="1:9" s="30" customFormat="1" ht="36" customHeight="1">
      <c r="A10" s="112"/>
      <c r="B10" s="117"/>
      <c r="C10" s="150" t="s">
        <v>151</v>
      </c>
      <c r="D10" s="151"/>
      <c r="E10" s="111"/>
      <c r="F10" s="106">
        <f>F11</f>
        <v>30000</v>
      </c>
      <c r="G10" s="106">
        <f>G11</f>
        <v>28000</v>
      </c>
      <c r="H10" s="107">
        <f t="shared" si="0"/>
        <v>-2000</v>
      </c>
      <c r="I10" s="116"/>
    </row>
    <row r="11" spans="1:9" s="30" customFormat="1" ht="36" customHeight="1">
      <c r="A11" s="118"/>
      <c r="B11" s="114"/>
      <c r="C11" s="115"/>
      <c r="D11" s="110" t="s">
        <v>152</v>
      </c>
      <c r="E11" s="111"/>
      <c r="F11" s="106">
        <v>30000</v>
      </c>
      <c r="G11" s="106">
        <v>28000</v>
      </c>
      <c r="H11" s="107">
        <f t="shared" si="0"/>
        <v>-2000</v>
      </c>
      <c r="I11" s="108" t="s">
        <v>153</v>
      </c>
    </row>
    <row r="12" spans="1:9" s="30" customFormat="1" ht="36" customHeight="1">
      <c r="A12" s="156" t="s">
        <v>154</v>
      </c>
      <c r="B12" s="157"/>
      <c r="C12" s="157"/>
      <c r="D12" s="157"/>
      <c r="E12" s="158"/>
      <c r="F12" s="106">
        <f aca="true" t="shared" si="1" ref="F12:G14">F13</f>
        <v>0</v>
      </c>
      <c r="G12" s="106">
        <f t="shared" si="1"/>
        <v>10870</v>
      </c>
      <c r="H12" s="107">
        <f t="shared" si="0"/>
        <v>10870</v>
      </c>
      <c r="I12" s="108"/>
    </row>
    <row r="13" spans="1:9" s="30" customFormat="1" ht="36" customHeight="1">
      <c r="A13" s="109"/>
      <c r="B13" s="150" t="s">
        <v>155</v>
      </c>
      <c r="C13" s="157"/>
      <c r="D13" s="157"/>
      <c r="E13" s="111"/>
      <c r="F13" s="106">
        <f t="shared" si="1"/>
        <v>0</v>
      </c>
      <c r="G13" s="106">
        <f t="shared" si="1"/>
        <v>10870</v>
      </c>
      <c r="H13" s="107">
        <f t="shared" si="0"/>
        <v>10870</v>
      </c>
      <c r="I13" s="108"/>
    </row>
    <row r="14" spans="1:9" s="30" customFormat="1" ht="36" customHeight="1">
      <c r="A14" s="112"/>
      <c r="B14" s="117"/>
      <c r="C14" s="150" t="s">
        <v>156</v>
      </c>
      <c r="D14" s="151"/>
      <c r="E14" s="111"/>
      <c r="F14" s="106">
        <f t="shared" si="1"/>
        <v>0</v>
      </c>
      <c r="G14" s="106">
        <f t="shared" si="1"/>
        <v>10870</v>
      </c>
      <c r="H14" s="107">
        <f t="shared" si="0"/>
        <v>10870</v>
      </c>
      <c r="I14" s="108"/>
    </row>
    <row r="15" spans="1:9" s="30" customFormat="1" ht="36" customHeight="1" thickBot="1">
      <c r="A15" s="112"/>
      <c r="B15" s="113"/>
      <c r="C15" s="117"/>
      <c r="D15" s="119" t="s">
        <v>157</v>
      </c>
      <c r="E15" s="120"/>
      <c r="F15" s="121">
        <v>0</v>
      </c>
      <c r="G15" s="121">
        <v>10870</v>
      </c>
      <c r="H15" s="107">
        <f t="shared" si="0"/>
        <v>10870</v>
      </c>
      <c r="I15" s="122" t="s">
        <v>158</v>
      </c>
    </row>
    <row r="16" spans="1:9" s="30" customFormat="1" ht="36" customHeight="1" thickBot="1" thickTop="1">
      <c r="A16" s="141" t="s">
        <v>140</v>
      </c>
      <c r="B16" s="142"/>
      <c r="C16" s="142"/>
      <c r="D16" s="142"/>
      <c r="E16" s="143"/>
      <c r="F16" s="123">
        <f>SUM(F5,F12)</f>
        <v>30000</v>
      </c>
      <c r="G16" s="123">
        <f>SUM(G5,G12)</f>
        <v>38870</v>
      </c>
      <c r="H16" s="123">
        <f t="shared" si="0"/>
        <v>8870</v>
      </c>
      <c r="I16" s="124"/>
    </row>
    <row r="17" ht="19.5" customHeight="1"/>
  </sheetData>
  <sheetProtection/>
  <mergeCells count="16">
    <mergeCell ref="F3:F4"/>
    <mergeCell ref="A12:E12"/>
    <mergeCell ref="B13:D13"/>
    <mergeCell ref="C14:D14"/>
    <mergeCell ref="B6:D6"/>
    <mergeCell ref="D8:E8"/>
    <mergeCell ref="A16:E16"/>
    <mergeCell ref="A3:E3"/>
    <mergeCell ref="H3:H4"/>
    <mergeCell ref="I3:I4"/>
    <mergeCell ref="C10:D10"/>
    <mergeCell ref="B9:D9"/>
    <mergeCell ref="G3:G4"/>
    <mergeCell ref="C7:D7"/>
    <mergeCell ref="D4:E4"/>
    <mergeCell ref="A5:E5"/>
  </mergeCells>
  <printOptions/>
  <pageMargins left="0.7480314960629921" right="0.4724409448818898" top="0.7086614173228347" bottom="0.5118110236220472" header="0.5118110236220472" footer="0.3937007874015748"/>
  <pageSetup firstPageNumber="14" useFirstPageNumber="1" horizontalDpi="300" verticalDpi="300" orientation="landscape" paperSize="9" r:id="rId3"/>
  <headerFooter alignWithMargins="0">
    <oddHeader>&amp;C- &amp;P -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showGridLines="0" view="pageBreakPreview" zoomScale="90" zoomScaleNormal="75" zoomScaleSheetLayoutView="90" zoomScalePageLayoutView="0" workbookViewId="0" topLeftCell="A1">
      <pane ySplit="3" topLeftCell="A4" activePane="bottomLeft" state="frozen"/>
      <selection pane="topLeft" activeCell="J11" sqref="B11:N28"/>
      <selection pane="bottomLeft" activeCell="A1" sqref="A1:D1"/>
    </sheetView>
  </sheetViews>
  <sheetFormatPr defaultColWidth="8.88671875" defaultRowHeight="13.5"/>
  <cols>
    <col min="1" max="2" width="3.77734375" style="63" customWidth="1"/>
    <col min="3" max="4" width="4.3359375" style="63" customWidth="1"/>
    <col min="5" max="5" width="3.77734375" style="63" customWidth="1"/>
    <col min="6" max="6" width="4.88671875" style="63" customWidth="1"/>
    <col min="7" max="7" width="2.77734375" style="63" customWidth="1"/>
    <col min="8" max="8" width="3.77734375" style="63" customWidth="1"/>
    <col min="9" max="9" width="5.3359375" style="63" customWidth="1"/>
    <col min="10" max="10" width="4.10546875" style="63" customWidth="1"/>
    <col min="11" max="11" width="3.77734375" style="63" customWidth="1"/>
    <col min="12" max="12" width="4.3359375" style="63" hidden="1" customWidth="1"/>
    <col min="13" max="13" width="4.77734375" style="63" customWidth="1"/>
    <col min="14" max="14" width="9.77734375" style="63" customWidth="1"/>
    <col min="15" max="15" width="8.21484375" style="63" customWidth="1"/>
    <col min="16" max="16" width="4.5546875" style="63" customWidth="1"/>
    <col min="17" max="17" width="4.21484375" style="63" customWidth="1"/>
    <col min="18" max="18" width="2.10546875" style="63" customWidth="1"/>
    <col min="19" max="19" width="5.77734375" style="63" customWidth="1"/>
    <col min="20" max="20" width="4.77734375" style="63" customWidth="1"/>
    <col min="21" max="21" width="3.77734375" style="63" customWidth="1"/>
    <col min="22" max="22" width="3.3359375" style="63" customWidth="1"/>
    <col min="23" max="23" width="4.5546875" style="63" customWidth="1"/>
    <col min="24" max="24" width="0.23046875" style="63" customWidth="1"/>
    <col min="25" max="25" width="5.21484375" style="63" customWidth="1"/>
    <col min="26" max="26" width="3.77734375" style="63" customWidth="1"/>
    <col min="27" max="27" width="5.21484375" style="63" customWidth="1"/>
    <col min="28" max="28" width="2.3359375" style="63" customWidth="1"/>
    <col min="29" max="29" width="0.671875" style="63" customWidth="1"/>
    <col min="30" max="37" width="3.77734375" style="63" customWidth="1"/>
    <col min="38" max="16384" width="8.88671875" style="63" customWidth="1"/>
  </cols>
  <sheetData>
    <row r="1" spans="1:10" ht="23.25" customHeight="1">
      <c r="A1" s="209" t="s">
        <v>33</v>
      </c>
      <c r="B1" s="209"/>
      <c r="C1" s="209"/>
      <c r="D1" s="209"/>
      <c r="E1" s="83"/>
      <c r="F1" s="83"/>
      <c r="G1" s="83"/>
      <c r="H1" s="16"/>
      <c r="I1" s="16"/>
      <c r="J1" s="16"/>
    </row>
    <row r="2" spans="1:30" ht="15" thickBot="1">
      <c r="A2" s="193" t="s">
        <v>102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</row>
    <row r="3" spans="1:30" ht="54" customHeight="1" thickBot="1">
      <c r="A3" s="84" t="s">
        <v>103</v>
      </c>
      <c r="B3" s="85" t="s">
        <v>29</v>
      </c>
      <c r="C3" s="85" t="s">
        <v>30</v>
      </c>
      <c r="D3" s="85" t="s">
        <v>31</v>
      </c>
      <c r="E3" s="86" t="s">
        <v>32</v>
      </c>
      <c r="F3" s="194" t="s">
        <v>52</v>
      </c>
      <c r="G3" s="195"/>
      <c r="H3" s="196"/>
      <c r="I3" s="197" t="s">
        <v>1</v>
      </c>
      <c r="J3" s="197"/>
      <c r="K3" s="197"/>
      <c r="L3" s="197"/>
      <c r="M3" s="197"/>
      <c r="N3" s="197"/>
      <c r="O3" s="197"/>
      <c r="P3" s="197"/>
      <c r="Q3" s="197"/>
      <c r="R3" s="198"/>
      <c r="S3" s="194" t="s">
        <v>83</v>
      </c>
      <c r="T3" s="195"/>
      <c r="U3" s="196"/>
      <c r="V3" s="194" t="s">
        <v>82</v>
      </c>
      <c r="W3" s="195"/>
      <c r="X3" s="195"/>
      <c r="Y3" s="196"/>
      <c r="Z3" s="194" t="s">
        <v>104</v>
      </c>
      <c r="AA3" s="195"/>
      <c r="AB3" s="195"/>
      <c r="AC3" s="195"/>
      <c r="AD3" s="199"/>
    </row>
    <row r="4" spans="1:30" ht="27.75" customHeight="1">
      <c r="A4" s="200" t="s">
        <v>105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2"/>
      <c r="S4" s="203">
        <f>S5+S15</f>
        <v>30000</v>
      </c>
      <c r="T4" s="204"/>
      <c r="U4" s="205"/>
      <c r="V4" s="203">
        <f>V5+V15</f>
        <v>38870</v>
      </c>
      <c r="W4" s="204"/>
      <c r="X4" s="204"/>
      <c r="Y4" s="205"/>
      <c r="Z4" s="206">
        <f>V4-S4</f>
        <v>8870</v>
      </c>
      <c r="AA4" s="207"/>
      <c r="AB4" s="207"/>
      <c r="AC4" s="207"/>
      <c r="AD4" s="208"/>
    </row>
    <row r="5" spans="1:30" ht="24.75" customHeight="1" hidden="1">
      <c r="A5" s="45"/>
      <c r="B5" s="169" t="s">
        <v>66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1"/>
      <c r="S5" s="172">
        <f>SUM(S6)</f>
        <v>20000</v>
      </c>
      <c r="T5" s="173"/>
      <c r="U5" s="174"/>
      <c r="V5" s="172">
        <f>SUM(V6)</f>
        <v>20000</v>
      </c>
      <c r="W5" s="173"/>
      <c r="X5" s="173"/>
      <c r="Y5" s="174"/>
      <c r="Z5" s="175">
        <f aca="true" t="shared" si="0" ref="Z5:Z18">V5-S5</f>
        <v>0</v>
      </c>
      <c r="AA5" s="176"/>
      <c r="AB5" s="176"/>
      <c r="AC5" s="176"/>
      <c r="AD5" s="177"/>
    </row>
    <row r="6" spans="1:30" ht="24.75" customHeight="1" hidden="1">
      <c r="A6" s="46"/>
      <c r="B6" s="47"/>
      <c r="C6" s="169" t="s">
        <v>67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1"/>
      <c r="S6" s="172">
        <f>S7</f>
        <v>20000</v>
      </c>
      <c r="T6" s="173"/>
      <c r="U6" s="174"/>
      <c r="V6" s="172">
        <f>V7</f>
        <v>20000</v>
      </c>
      <c r="W6" s="173"/>
      <c r="X6" s="173"/>
      <c r="Y6" s="174"/>
      <c r="Z6" s="175">
        <f t="shared" si="0"/>
        <v>0</v>
      </c>
      <c r="AA6" s="176"/>
      <c r="AB6" s="176"/>
      <c r="AC6" s="176"/>
      <c r="AD6" s="177"/>
    </row>
    <row r="7" spans="1:30" ht="27.75" customHeight="1" hidden="1">
      <c r="A7" s="46"/>
      <c r="B7" s="48"/>
      <c r="C7" s="47"/>
      <c r="D7" s="169" t="s">
        <v>68</v>
      </c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1"/>
      <c r="S7" s="172">
        <f>S8</f>
        <v>20000</v>
      </c>
      <c r="T7" s="173"/>
      <c r="U7" s="174"/>
      <c r="V7" s="172">
        <f>V8</f>
        <v>20000</v>
      </c>
      <c r="W7" s="173"/>
      <c r="X7" s="173"/>
      <c r="Y7" s="174"/>
      <c r="Z7" s="175">
        <f t="shared" si="0"/>
        <v>0</v>
      </c>
      <c r="AA7" s="176"/>
      <c r="AB7" s="176"/>
      <c r="AC7" s="176"/>
      <c r="AD7" s="177"/>
    </row>
    <row r="8" spans="1:30" ht="27.75" customHeight="1" hidden="1">
      <c r="A8" s="46"/>
      <c r="B8" s="48"/>
      <c r="C8" s="48"/>
      <c r="D8" s="47"/>
      <c r="E8" s="169" t="s">
        <v>68</v>
      </c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1"/>
      <c r="S8" s="172">
        <f>S9+S12</f>
        <v>20000</v>
      </c>
      <c r="T8" s="173"/>
      <c r="U8" s="174"/>
      <c r="V8" s="172">
        <f>V9+V12</f>
        <v>20000</v>
      </c>
      <c r="W8" s="173"/>
      <c r="X8" s="173"/>
      <c r="Y8" s="174"/>
      <c r="Z8" s="175">
        <f t="shared" si="0"/>
        <v>0</v>
      </c>
      <c r="AA8" s="176"/>
      <c r="AB8" s="176"/>
      <c r="AC8" s="176"/>
      <c r="AD8" s="177"/>
    </row>
    <row r="9" spans="1:30" ht="27.75" customHeight="1" hidden="1">
      <c r="A9" s="46"/>
      <c r="B9" s="48"/>
      <c r="C9" s="48"/>
      <c r="D9" s="48"/>
      <c r="E9" s="49"/>
      <c r="F9" s="169" t="s">
        <v>69</v>
      </c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1"/>
      <c r="S9" s="172">
        <f>SUM(S10)</f>
        <v>10000</v>
      </c>
      <c r="T9" s="173"/>
      <c r="U9" s="174"/>
      <c r="V9" s="172">
        <f>SUM(V10)</f>
        <v>10000</v>
      </c>
      <c r="W9" s="173"/>
      <c r="X9" s="173"/>
      <c r="Y9" s="174"/>
      <c r="Z9" s="175">
        <f t="shared" si="0"/>
        <v>0</v>
      </c>
      <c r="AA9" s="176"/>
      <c r="AB9" s="176"/>
      <c r="AC9" s="176"/>
      <c r="AD9" s="177"/>
    </row>
    <row r="10" spans="1:30" ht="27.75" customHeight="1" hidden="1">
      <c r="A10" s="46"/>
      <c r="B10" s="48"/>
      <c r="C10" s="48"/>
      <c r="D10" s="48"/>
      <c r="E10" s="50"/>
      <c r="F10" s="169" t="s">
        <v>70</v>
      </c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1"/>
      <c r="S10" s="172">
        <f>SUM(S11:U11)</f>
        <v>10000</v>
      </c>
      <c r="T10" s="173"/>
      <c r="U10" s="174"/>
      <c r="V10" s="172">
        <f>SUM(V11:Y11)</f>
        <v>10000</v>
      </c>
      <c r="W10" s="173"/>
      <c r="X10" s="173"/>
      <c r="Y10" s="174"/>
      <c r="Z10" s="175">
        <f t="shared" si="0"/>
        <v>0</v>
      </c>
      <c r="AA10" s="176"/>
      <c r="AB10" s="176"/>
      <c r="AC10" s="176"/>
      <c r="AD10" s="177"/>
    </row>
    <row r="11" spans="1:30" ht="27.75" customHeight="1" hidden="1">
      <c r="A11" s="46"/>
      <c r="B11" s="48"/>
      <c r="C11" s="64"/>
      <c r="D11" s="48"/>
      <c r="E11" s="65"/>
      <c r="F11" s="178"/>
      <c r="G11" s="179"/>
      <c r="H11" s="180"/>
      <c r="I11" s="169" t="s">
        <v>107</v>
      </c>
      <c r="J11" s="170"/>
      <c r="K11" s="170"/>
      <c r="L11" s="170"/>
      <c r="M11" s="170"/>
      <c r="N11" s="170"/>
      <c r="O11" s="170"/>
      <c r="P11" s="170"/>
      <c r="Q11" s="170"/>
      <c r="R11" s="171"/>
      <c r="S11" s="172">
        <v>10000</v>
      </c>
      <c r="T11" s="173"/>
      <c r="U11" s="174"/>
      <c r="V11" s="172">
        <v>10000</v>
      </c>
      <c r="W11" s="173"/>
      <c r="X11" s="173"/>
      <c r="Y11" s="174"/>
      <c r="Z11" s="175">
        <f t="shared" si="0"/>
        <v>0</v>
      </c>
      <c r="AA11" s="176"/>
      <c r="AB11" s="176"/>
      <c r="AC11" s="176"/>
      <c r="AD11" s="177"/>
    </row>
    <row r="12" spans="1:30" ht="24" customHeight="1" hidden="1">
      <c r="A12" s="46"/>
      <c r="B12" s="48"/>
      <c r="C12" s="48"/>
      <c r="D12" s="48"/>
      <c r="E12" s="49"/>
      <c r="F12" s="169" t="s">
        <v>71</v>
      </c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1"/>
      <c r="S12" s="172">
        <f>SUM(S13)</f>
        <v>10000</v>
      </c>
      <c r="T12" s="173"/>
      <c r="U12" s="174"/>
      <c r="V12" s="172">
        <f>SUM(V13)</f>
        <v>10000</v>
      </c>
      <c r="W12" s="173"/>
      <c r="X12" s="173"/>
      <c r="Y12" s="174"/>
      <c r="Z12" s="175">
        <f t="shared" si="0"/>
        <v>0</v>
      </c>
      <c r="AA12" s="176"/>
      <c r="AB12" s="176"/>
      <c r="AC12" s="176"/>
      <c r="AD12" s="177"/>
    </row>
    <row r="13" spans="1:30" ht="24" customHeight="1" hidden="1">
      <c r="A13" s="46"/>
      <c r="B13" s="48"/>
      <c r="C13" s="48"/>
      <c r="D13" s="48"/>
      <c r="E13" s="50"/>
      <c r="F13" s="169" t="s">
        <v>72</v>
      </c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1"/>
      <c r="S13" s="172">
        <f>SUM(S14:U14)</f>
        <v>10000</v>
      </c>
      <c r="T13" s="173"/>
      <c r="U13" s="174"/>
      <c r="V13" s="172">
        <f>SUM(V14:Y14)</f>
        <v>10000</v>
      </c>
      <c r="W13" s="173"/>
      <c r="X13" s="173"/>
      <c r="Y13" s="174"/>
      <c r="Z13" s="175">
        <f t="shared" si="0"/>
        <v>0</v>
      </c>
      <c r="AA13" s="176"/>
      <c r="AB13" s="176"/>
      <c r="AC13" s="176"/>
      <c r="AD13" s="177"/>
    </row>
    <row r="14" spans="1:30" ht="27.75" customHeight="1" hidden="1">
      <c r="A14" s="46"/>
      <c r="B14" s="48"/>
      <c r="C14" s="64"/>
      <c r="D14" s="48"/>
      <c r="E14" s="65"/>
      <c r="F14" s="178"/>
      <c r="G14" s="179"/>
      <c r="H14" s="180"/>
      <c r="I14" s="169" t="s">
        <v>108</v>
      </c>
      <c r="J14" s="170"/>
      <c r="K14" s="170"/>
      <c r="L14" s="170"/>
      <c r="M14" s="170"/>
      <c r="N14" s="170"/>
      <c r="O14" s="170"/>
      <c r="P14" s="170"/>
      <c r="Q14" s="170"/>
      <c r="R14" s="171"/>
      <c r="S14" s="172">
        <v>10000</v>
      </c>
      <c r="T14" s="173"/>
      <c r="U14" s="174"/>
      <c r="V14" s="172">
        <v>10000</v>
      </c>
      <c r="W14" s="173"/>
      <c r="X14" s="173"/>
      <c r="Y14" s="174"/>
      <c r="Z14" s="175">
        <f t="shared" si="0"/>
        <v>0</v>
      </c>
      <c r="AA14" s="176"/>
      <c r="AB14" s="176"/>
      <c r="AC14" s="176"/>
      <c r="AD14" s="177"/>
    </row>
    <row r="15" spans="1:30" ht="27.75" customHeight="1">
      <c r="A15" s="46"/>
      <c r="B15" s="169" t="s">
        <v>73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1"/>
      <c r="S15" s="172">
        <f>S16</f>
        <v>10000</v>
      </c>
      <c r="T15" s="173"/>
      <c r="U15" s="174"/>
      <c r="V15" s="172">
        <f>V16</f>
        <v>18870</v>
      </c>
      <c r="W15" s="173"/>
      <c r="X15" s="173"/>
      <c r="Y15" s="174"/>
      <c r="Z15" s="175">
        <f t="shared" si="0"/>
        <v>8870</v>
      </c>
      <c r="AA15" s="176"/>
      <c r="AB15" s="176"/>
      <c r="AC15" s="176"/>
      <c r="AD15" s="177"/>
    </row>
    <row r="16" spans="1:30" ht="27.75" customHeight="1">
      <c r="A16" s="46"/>
      <c r="B16" s="47"/>
      <c r="C16" s="169" t="s">
        <v>74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1"/>
      <c r="S16" s="172">
        <f>S17+S24</f>
        <v>10000</v>
      </c>
      <c r="T16" s="173"/>
      <c r="U16" s="174"/>
      <c r="V16" s="172">
        <f>V17+V24</f>
        <v>18870</v>
      </c>
      <c r="W16" s="173"/>
      <c r="X16" s="173"/>
      <c r="Y16" s="174"/>
      <c r="Z16" s="175">
        <f t="shared" si="0"/>
        <v>8870</v>
      </c>
      <c r="AA16" s="176"/>
      <c r="AB16" s="176"/>
      <c r="AC16" s="176"/>
      <c r="AD16" s="177"/>
    </row>
    <row r="17" spans="1:30" ht="27.75" customHeight="1">
      <c r="A17" s="46"/>
      <c r="B17" s="48"/>
      <c r="C17" s="47"/>
      <c r="D17" s="169" t="s">
        <v>75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1"/>
      <c r="S17" s="172">
        <f>S18</f>
        <v>5000</v>
      </c>
      <c r="T17" s="173"/>
      <c r="U17" s="174"/>
      <c r="V17" s="172">
        <f>V18</f>
        <v>8870</v>
      </c>
      <c r="W17" s="173"/>
      <c r="X17" s="173"/>
      <c r="Y17" s="174"/>
      <c r="Z17" s="175">
        <f t="shared" si="0"/>
        <v>3870</v>
      </c>
      <c r="AA17" s="176"/>
      <c r="AB17" s="176"/>
      <c r="AC17" s="176"/>
      <c r="AD17" s="177"/>
    </row>
    <row r="18" spans="1:30" ht="27.75" customHeight="1">
      <c r="A18" s="46"/>
      <c r="B18" s="48"/>
      <c r="C18" s="48"/>
      <c r="D18" s="47"/>
      <c r="E18" s="169" t="s">
        <v>109</v>
      </c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1"/>
      <c r="S18" s="172">
        <v>5000</v>
      </c>
      <c r="T18" s="173"/>
      <c r="U18" s="174"/>
      <c r="V18" s="172">
        <v>8870</v>
      </c>
      <c r="W18" s="173"/>
      <c r="X18" s="173"/>
      <c r="Y18" s="174"/>
      <c r="Z18" s="175">
        <f t="shared" si="0"/>
        <v>3870</v>
      </c>
      <c r="AA18" s="176"/>
      <c r="AB18" s="176"/>
      <c r="AC18" s="176"/>
      <c r="AD18" s="177"/>
    </row>
    <row r="19" spans="1:30" ht="17.25" customHeight="1" hidden="1" thickBot="1">
      <c r="A19" s="193" t="s">
        <v>102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</row>
    <row r="20" spans="1:30" ht="54" customHeight="1" hidden="1">
      <c r="A20" s="84" t="s">
        <v>103</v>
      </c>
      <c r="B20" s="85" t="s">
        <v>29</v>
      </c>
      <c r="C20" s="85" t="s">
        <v>30</v>
      </c>
      <c r="D20" s="85" t="s">
        <v>31</v>
      </c>
      <c r="E20" s="86" t="s">
        <v>32</v>
      </c>
      <c r="F20" s="194" t="s">
        <v>52</v>
      </c>
      <c r="G20" s="195"/>
      <c r="H20" s="196"/>
      <c r="I20" s="197" t="s">
        <v>1</v>
      </c>
      <c r="J20" s="197"/>
      <c r="K20" s="197"/>
      <c r="L20" s="197"/>
      <c r="M20" s="197"/>
      <c r="N20" s="197"/>
      <c r="O20" s="197"/>
      <c r="P20" s="197"/>
      <c r="Q20" s="197"/>
      <c r="R20" s="198"/>
      <c r="S20" s="194" t="s">
        <v>83</v>
      </c>
      <c r="T20" s="195"/>
      <c r="U20" s="196"/>
      <c r="V20" s="194" t="s">
        <v>82</v>
      </c>
      <c r="W20" s="195"/>
      <c r="X20" s="195"/>
      <c r="Y20" s="196"/>
      <c r="Z20" s="194" t="s">
        <v>104</v>
      </c>
      <c r="AA20" s="195"/>
      <c r="AB20" s="195"/>
      <c r="AC20" s="195"/>
      <c r="AD20" s="199"/>
    </row>
    <row r="21" spans="1:30" ht="27.75" customHeight="1">
      <c r="A21" s="46"/>
      <c r="B21" s="48"/>
      <c r="C21" s="48"/>
      <c r="D21" s="48"/>
      <c r="E21" s="49"/>
      <c r="F21" s="181" t="s">
        <v>71</v>
      </c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3"/>
      <c r="S21" s="184">
        <f>SUM(S22)</f>
        <v>5000</v>
      </c>
      <c r="T21" s="185"/>
      <c r="U21" s="186"/>
      <c r="V21" s="184">
        <f>SUM(V22)</f>
        <v>8870</v>
      </c>
      <c r="W21" s="185"/>
      <c r="X21" s="185"/>
      <c r="Y21" s="186"/>
      <c r="Z21" s="190">
        <f>V21-S21</f>
        <v>3870</v>
      </c>
      <c r="AA21" s="191"/>
      <c r="AB21" s="191"/>
      <c r="AC21" s="191"/>
      <c r="AD21" s="192"/>
    </row>
    <row r="22" spans="1:30" ht="27.75" customHeight="1">
      <c r="A22" s="46"/>
      <c r="B22" s="48"/>
      <c r="C22" s="48"/>
      <c r="D22" s="48"/>
      <c r="E22" s="50"/>
      <c r="F22" s="169" t="s">
        <v>76</v>
      </c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1"/>
      <c r="S22" s="172">
        <f>SUM(S23:U23)</f>
        <v>5000</v>
      </c>
      <c r="T22" s="173"/>
      <c r="U22" s="174"/>
      <c r="V22" s="172">
        <f>SUM(V23:Y23)</f>
        <v>8870</v>
      </c>
      <c r="W22" s="173"/>
      <c r="X22" s="173"/>
      <c r="Y22" s="174"/>
      <c r="Z22" s="175">
        <f aca="true" t="shared" si="1" ref="Z22:Z29">V22-S22</f>
        <v>3870</v>
      </c>
      <c r="AA22" s="176"/>
      <c r="AB22" s="176"/>
      <c r="AC22" s="176"/>
      <c r="AD22" s="177"/>
    </row>
    <row r="23" spans="1:30" ht="27.75" customHeight="1">
      <c r="A23" s="46"/>
      <c r="B23" s="48"/>
      <c r="C23" s="64"/>
      <c r="D23" s="48"/>
      <c r="E23" s="65"/>
      <c r="F23" s="178"/>
      <c r="G23" s="179"/>
      <c r="H23" s="180"/>
      <c r="I23" s="181" t="s">
        <v>115</v>
      </c>
      <c r="J23" s="182"/>
      <c r="K23" s="182"/>
      <c r="L23" s="182"/>
      <c r="M23" s="182"/>
      <c r="N23" s="182"/>
      <c r="O23" s="182"/>
      <c r="P23" s="182"/>
      <c r="Q23" s="182"/>
      <c r="R23" s="183"/>
      <c r="S23" s="184">
        <v>5000</v>
      </c>
      <c r="T23" s="185"/>
      <c r="U23" s="186"/>
      <c r="V23" s="184">
        <v>8870</v>
      </c>
      <c r="W23" s="185"/>
      <c r="X23" s="185"/>
      <c r="Y23" s="186"/>
      <c r="Z23" s="175">
        <f t="shared" si="1"/>
        <v>3870</v>
      </c>
      <c r="AA23" s="176"/>
      <c r="AB23" s="176"/>
      <c r="AC23" s="176"/>
      <c r="AD23" s="177"/>
    </row>
    <row r="24" spans="1:30" ht="27.75" customHeight="1">
      <c r="A24" s="46"/>
      <c r="B24" s="48"/>
      <c r="C24" s="48"/>
      <c r="D24" s="169" t="s">
        <v>77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1"/>
      <c r="S24" s="172">
        <f>S25</f>
        <v>5000</v>
      </c>
      <c r="T24" s="173"/>
      <c r="U24" s="174"/>
      <c r="V24" s="172">
        <f>V25</f>
        <v>10000</v>
      </c>
      <c r="W24" s="173"/>
      <c r="X24" s="173"/>
      <c r="Y24" s="174"/>
      <c r="Z24" s="175">
        <f t="shared" si="1"/>
        <v>5000</v>
      </c>
      <c r="AA24" s="176"/>
      <c r="AB24" s="176"/>
      <c r="AC24" s="176"/>
      <c r="AD24" s="177"/>
    </row>
    <row r="25" spans="1:30" ht="27.75" customHeight="1">
      <c r="A25" s="46"/>
      <c r="B25" s="48"/>
      <c r="C25" s="48"/>
      <c r="D25" s="47"/>
      <c r="E25" s="169" t="s">
        <v>77</v>
      </c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1"/>
      <c r="S25" s="172">
        <f>S28+S31</f>
        <v>5000</v>
      </c>
      <c r="T25" s="173"/>
      <c r="U25" s="174"/>
      <c r="V25" s="172">
        <f>V28+V31</f>
        <v>10000</v>
      </c>
      <c r="W25" s="173"/>
      <c r="X25" s="173"/>
      <c r="Y25" s="174"/>
      <c r="Z25" s="175">
        <f t="shared" si="1"/>
        <v>5000</v>
      </c>
      <c r="AA25" s="176"/>
      <c r="AB25" s="176"/>
      <c r="AC25" s="176"/>
      <c r="AD25" s="177"/>
    </row>
    <row r="26" spans="1:30" ht="27.75" customHeight="1">
      <c r="A26" s="46"/>
      <c r="B26" s="48"/>
      <c r="C26" s="48"/>
      <c r="D26" s="48"/>
      <c r="E26" s="49"/>
      <c r="F26" s="181" t="s">
        <v>78</v>
      </c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3"/>
      <c r="S26" s="184">
        <f>SUM(S27)</f>
        <v>5000</v>
      </c>
      <c r="T26" s="185"/>
      <c r="U26" s="186"/>
      <c r="V26" s="184">
        <f>SUM(V27)</f>
        <v>10000</v>
      </c>
      <c r="W26" s="185"/>
      <c r="X26" s="185"/>
      <c r="Y26" s="186"/>
      <c r="Z26" s="175">
        <f t="shared" si="1"/>
        <v>5000</v>
      </c>
      <c r="AA26" s="176"/>
      <c r="AB26" s="176"/>
      <c r="AC26" s="176"/>
      <c r="AD26" s="177"/>
    </row>
    <row r="27" spans="1:30" ht="27.75" customHeight="1">
      <c r="A27" s="46"/>
      <c r="B27" s="48"/>
      <c r="C27" s="48"/>
      <c r="D27" s="48"/>
      <c r="E27" s="50"/>
      <c r="F27" s="169" t="s">
        <v>106</v>
      </c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1"/>
      <c r="S27" s="172">
        <f>SUM(S28:U28)</f>
        <v>5000</v>
      </c>
      <c r="T27" s="173"/>
      <c r="U27" s="174"/>
      <c r="V27" s="172">
        <f>SUM(V28:Y28)</f>
        <v>10000</v>
      </c>
      <c r="W27" s="173"/>
      <c r="X27" s="173"/>
      <c r="Y27" s="174"/>
      <c r="Z27" s="175">
        <f t="shared" si="1"/>
        <v>5000</v>
      </c>
      <c r="AA27" s="176"/>
      <c r="AB27" s="176"/>
      <c r="AC27" s="176"/>
      <c r="AD27" s="177"/>
    </row>
    <row r="28" spans="1:30" ht="27.75" customHeight="1" thickBot="1">
      <c r="A28" s="46"/>
      <c r="B28" s="48"/>
      <c r="C28" s="64"/>
      <c r="D28" s="48"/>
      <c r="E28" s="65"/>
      <c r="F28" s="178"/>
      <c r="G28" s="179"/>
      <c r="H28" s="180"/>
      <c r="I28" s="181" t="s">
        <v>116</v>
      </c>
      <c r="J28" s="182"/>
      <c r="K28" s="182"/>
      <c r="L28" s="182"/>
      <c r="M28" s="182"/>
      <c r="N28" s="182"/>
      <c r="O28" s="182"/>
      <c r="P28" s="182"/>
      <c r="Q28" s="182"/>
      <c r="R28" s="183"/>
      <c r="S28" s="184">
        <v>5000</v>
      </c>
      <c r="T28" s="185"/>
      <c r="U28" s="186"/>
      <c r="V28" s="184">
        <v>10000</v>
      </c>
      <c r="W28" s="185"/>
      <c r="X28" s="185"/>
      <c r="Y28" s="186"/>
      <c r="Z28" s="187">
        <f t="shared" si="1"/>
        <v>5000</v>
      </c>
      <c r="AA28" s="188"/>
      <c r="AB28" s="188"/>
      <c r="AC28" s="188"/>
      <c r="AD28" s="189"/>
    </row>
    <row r="29" spans="1:30" ht="34.5" customHeight="1" thickBot="1" thickTop="1">
      <c r="A29" s="163" t="s">
        <v>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5">
        <f>S4</f>
        <v>30000</v>
      </c>
      <c r="T29" s="165"/>
      <c r="U29" s="165"/>
      <c r="V29" s="165">
        <f>V4</f>
        <v>38870</v>
      </c>
      <c r="W29" s="165"/>
      <c r="X29" s="165"/>
      <c r="Y29" s="165"/>
      <c r="Z29" s="166">
        <f t="shared" si="1"/>
        <v>8870</v>
      </c>
      <c r="AA29" s="167"/>
      <c r="AB29" s="167"/>
      <c r="AC29" s="167"/>
      <c r="AD29" s="168"/>
    </row>
    <row r="30" spans="1:28" ht="27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38"/>
      <c r="T30" s="38"/>
      <c r="U30" s="38"/>
      <c r="V30" s="38"/>
      <c r="W30" s="38"/>
      <c r="X30" s="38"/>
      <c r="Y30" s="38"/>
      <c r="Z30" s="88"/>
      <c r="AA30" s="88"/>
      <c r="AB30" s="88"/>
    </row>
    <row r="31" spans="1:28" ht="27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38"/>
      <c r="T31" s="38"/>
      <c r="U31" s="38"/>
      <c r="V31" s="38"/>
      <c r="W31" s="38"/>
      <c r="X31" s="38"/>
      <c r="Y31" s="38"/>
      <c r="Z31" s="88"/>
      <c r="AA31" s="88"/>
      <c r="AB31" s="88"/>
    </row>
    <row r="32" spans="1:28" ht="27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38"/>
      <c r="T32" s="38"/>
      <c r="U32" s="38"/>
      <c r="V32" s="38"/>
      <c r="W32" s="38"/>
      <c r="X32" s="38"/>
      <c r="Y32" s="38"/>
      <c r="Z32" s="88"/>
      <c r="AA32" s="88"/>
      <c r="AB32" s="88"/>
    </row>
    <row r="33" spans="1:28" ht="27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38"/>
      <c r="T33" s="38"/>
      <c r="U33" s="38"/>
      <c r="V33" s="38"/>
      <c r="W33" s="38"/>
      <c r="X33" s="38"/>
      <c r="Y33" s="38"/>
      <c r="Z33" s="88"/>
      <c r="AA33" s="88"/>
      <c r="AB33" s="88"/>
    </row>
    <row r="34" spans="1:28" ht="27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38"/>
      <c r="T34" s="38"/>
      <c r="U34" s="38"/>
      <c r="V34" s="38"/>
      <c r="W34" s="38"/>
      <c r="X34" s="38"/>
      <c r="Y34" s="38"/>
      <c r="Z34" s="88"/>
      <c r="AA34" s="88"/>
      <c r="AB34" s="88"/>
    </row>
    <row r="35" spans="1:28" ht="27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38"/>
      <c r="T35" s="38"/>
      <c r="U35" s="38"/>
      <c r="V35" s="38"/>
      <c r="W35" s="38"/>
      <c r="X35" s="38"/>
      <c r="Y35" s="38"/>
      <c r="Z35" s="88"/>
      <c r="AA35" s="88"/>
      <c r="AB35" s="88"/>
    </row>
    <row r="36" spans="1:28" ht="21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38"/>
      <c r="T36" s="38"/>
      <c r="U36" s="38"/>
      <c r="V36" s="38"/>
      <c r="W36" s="38"/>
      <c r="X36" s="38"/>
      <c r="Y36" s="38"/>
      <c r="Z36" s="88"/>
      <c r="AA36" s="88"/>
      <c r="AB36" s="88"/>
    </row>
  </sheetData>
  <sheetProtection/>
  <mergeCells count="113">
    <mergeCell ref="S27:U27"/>
    <mergeCell ref="S28:U28"/>
    <mergeCell ref="S29:U29"/>
    <mergeCell ref="S18:U18"/>
    <mergeCell ref="S20:U20"/>
    <mergeCell ref="S21:U21"/>
    <mergeCell ref="S22:U22"/>
    <mergeCell ref="S23:U23"/>
    <mergeCell ref="A1:D1"/>
    <mergeCell ref="A2:AD2"/>
    <mergeCell ref="F3:H3"/>
    <mergeCell ref="I3:R3"/>
    <mergeCell ref="V3:Y3"/>
    <mergeCell ref="Z3:AD3"/>
    <mergeCell ref="S3:U3"/>
    <mergeCell ref="A4:R4"/>
    <mergeCell ref="V4:Y4"/>
    <mergeCell ref="Z4:AD4"/>
    <mergeCell ref="B5:R5"/>
    <mergeCell ref="V5:Y5"/>
    <mergeCell ref="Z5:AD5"/>
    <mergeCell ref="S4:U4"/>
    <mergeCell ref="S5:U5"/>
    <mergeCell ref="C6:R6"/>
    <mergeCell ref="V6:Y6"/>
    <mergeCell ref="Z6:AD6"/>
    <mergeCell ref="D7:R7"/>
    <mergeCell ref="V7:Y7"/>
    <mergeCell ref="Z7:AD7"/>
    <mergeCell ref="S6:U6"/>
    <mergeCell ref="S7:U7"/>
    <mergeCell ref="E8:R8"/>
    <mergeCell ref="V8:Y8"/>
    <mergeCell ref="Z8:AD8"/>
    <mergeCell ref="F9:R9"/>
    <mergeCell ref="V9:Y9"/>
    <mergeCell ref="Z9:AD9"/>
    <mergeCell ref="S8:U8"/>
    <mergeCell ref="S9:U9"/>
    <mergeCell ref="F10:R10"/>
    <mergeCell ref="V10:Y10"/>
    <mergeCell ref="Z10:AD10"/>
    <mergeCell ref="F11:H11"/>
    <mergeCell ref="I11:R11"/>
    <mergeCell ref="V11:Y11"/>
    <mergeCell ref="Z11:AD11"/>
    <mergeCell ref="S10:U10"/>
    <mergeCell ref="S11:U11"/>
    <mergeCell ref="F12:R12"/>
    <mergeCell ref="V12:Y12"/>
    <mergeCell ref="Z12:AD12"/>
    <mergeCell ref="F13:R13"/>
    <mergeCell ref="V13:Y13"/>
    <mergeCell ref="Z13:AD13"/>
    <mergeCell ref="S12:U12"/>
    <mergeCell ref="S13:U13"/>
    <mergeCell ref="F14:H14"/>
    <mergeCell ref="I14:R14"/>
    <mergeCell ref="V14:Y14"/>
    <mergeCell ref="Z14:AD14"/>
    <mergeCell ref="B15:R15"/>
    <mergeCell ref="V15:Y15"/>
    <mergeCell ref="Z15:AD15"/>
    <mergeCell ref="S14:U14"/>
    <mergeCell ref="S15:U15"/>
    <mergeCell ref="C16:R16"/>
    <mergeCell ref="V16:Y16"/>
    <mergeCell ref="Z16:AD16"/>
    <mergeCell ref="D17:R17"/>
    <mergeCell ref="V17:Y17"/>
    <mergeCell ref="Z17:AD17"/>
    <mergeCell ref="S17:U17"/>
    <mergeCell ref="S16:U16"/>
    <mergeCell ref="E18:R18"/>
    <mergeCell ref="V18:Y18"/>
    <mergeCell ref="Z18:AD18"/>
    <mergeCell ref="A19:AD19"/>
    <mergeCell ref="F20:H20"/>
    <mergeCell ref="I20:R20"/>
    <mergeCell ref="V20:Y20"/>
    <mergeCell ref="Z20:AD20"/>
    <mergeCell ref="F21:R21"/>
    <mergeCell ref="V21:Y21"/>
    <mergeCell ref="Z21:AD21"/>
    <mergeCell ref="F22:R22"/>
    <mergeCell ref="V22:Y22"/>
    <mergeCell ref="Z22:AD22"/>
    <mergeCell ref="F23:H23"/>
    <mergeCell ref="I23:R23"/>
    <mergeCell ref="V23:Y23"/>
    <mergeCell ref="Z23:AD23"/>
    <mergeCell ref="D24:R24"/>
    <mergeCell ref="V24:Y24"/>
    <mergeCell ref="Z24:AD24"/>
    <mergeCell ref="S24:U24"/>
    <mergeCell ref="E25:R25"/>
    <mergeCell ref="V25:Y25"/>
    <mergeCell ref="Z25:AD25"/>
    <mergeCell ref="F26:R26"/>
    <mergeCell ref="V26:Y26"/>
    <mergeCell ref="Z26:AD26"/>
    <mergeCell ref="S25:U25"/>
    <mergeCell ref="S26:U26"/>
    <mergeCell ref="A29:R29"/>
    <mergeCell ref="V29:Y29"/>
    <mergeCell ref="Z29:AD29"/>
    <mergeCell ref="F27:R27"/>
    <mergeCell ref="V27:Y27"/>
    <mergeCell ref="Z27:AD27"/>
    <mergeCell ref="F28:H28"/>
    <mergeCell ref="I28:R28"/>
    <mergeCell ref="V28:Y28"/>
    <mergeCell ref="Z28:AD28"/>
  </mergeCells>
  <printOptions/>
  <pageMargins left="0.7480314960629921" right="0.7480314960629921" top="0.984251968503937" bottom="0.984251968503937" header="0.5118110236220472" footer="0.5118110236220472"/>
  <pageSetup firstPageNumber="15" useFirstPageNumber="1" fitToHeight="0" fitToWidth="1" horizontalDpi="600" verticalDpi="600" orientation="landscape" paperSize="9" scale="92" r:id="rId1"/>
  <headerFooter differentOddEven="1" alignWithMargins="0">
    <oddFooter>&amp;C- &amp;P -</oddFooter>
    <evenHeader>&amp;C- &amp;P -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view="pageBreakPreview" zoomScale="85" zoomScaleNormal="75" zoomScaleSheetLayoutView="85" zoomScalePageLayoutView="0" workbookViewId="0" topLeftCell="A1">
      <pane xSplit="2" ySplit="4" topLeftCell="C5" activePane="bottomRight" state="frozen"/>
      <selection pane="topLeft" activeCell="J11" sqref="B11:N28"/>
      <selection pane="topRight" activeCell="J11" sqref="B11:N28"/>
      <selection pane="bottomLeft" activeCell="J11" sqref="B11:N28"/>
      <selection pane="bottomRight" activeCell="A1" sqref="A1:I1"/>
    </sheetView>
  </sheetViews>
  <sheetFormatPr defaultColWidth="8.88671875" defaultRowHeight="13.5"/>
  <cols>
    <col min="1" max="1" width="10.77734375" style="14" customWidth="1"/>
    <col min="2" max="2" width="9.77734375" style="14" customWidth="1"/>
    <col min="3" max="8" width="7.3359375" style="14" customWidth="1"/>
    <col min="9" max="9" width="8.3359375" style="14" customWidth="1"/>
    <col min="10" max="10" width="9.77734375" style="14" customWidth="1"/>
    <col min="11" max="11" width="8.3359375" style="14" customWidth="1"/>
    <col min="12" max="12" width="7.3359375" style="14" customWidth="1"/>
    <col min="13" max="13" width="8.77734375" style="14" customWidth="1"/>
    <col min="14" max="16" width="7.3359375" style="14" customWidth="1"/>
    <col min="17" max="17" width="9.77734375" style="14" customWidth="1"/>
    <col min="18" max="16384" width="8.88671875" style="14" customWidth="1"/>
  </cols>
  <sheetData>
    <row r="1" spans="1:9" ht="21.75">
      <c r="A1" s="133" t="s">
        <v>34</v>
      </c>
      <c r="B1" s="133"/>
      <c r="C1" s="133"/>
      <c r="D1" s="133"/>
      <c r="E1" s="133"/>
      <c r="F1" s="133"/>
      <c r="G1" s="133"/>
      <c r="H1" s="133"/>
      <c r="I1" s="133"/>
    </row>
    <row r="2" ht="19.5" customHeight="1" thickBot="1">
      <c r="Q2" s="31" t="s">
        <v>2</v>
      </c>
    </row>
    <row r="3" spans="1:17" ht="39.75" customHeight="1">
      <c r="A3" s="211" t="s">
        <v>119</v>
      </c>
      <c r="B3" s="146" t="s">
        <v>120</v>
      </c>
      <c r="C3" s="210"/>
      <c r="D3" s="210"/>
      <c r="E3" s="210"/>
      <c r="F3" s="210"/>
      <c r="G3" s="210"/>
      <c r="H3" s="210"/>
      <c r="I3" s="210"/>
      <c r="J3" s="146" t="s">
        <v>121</v>
      </c>
      <c r="K3" s="146"/>
      <c r="L3" s="146"/>
      <c r="M3" s="146"/>
      <c r="N3" s="146"/>
      <c r="O3" s="146"/>
      <c r="P3" s="146"/>
      <c r="Q3" s="148" t="s">
        <v>122</v>
      </c>
    </row>
    <row r="4" spans="1:17" ht="72" customHeight="1" thickBot="1">
      <c r="A4" s="212"/>
      <c r="B4" s="98" t="s">
        <v>123</v>
      </c>
      <c r="C4" s="98" t="s">
        <v>124</v>
      </c>
      <c r="D4" s="98" t="s">
        <v>125</v>
      </c>
      <c r="E4" s="98" t="s">
        <v>126</v>
      </c>
      <c r="F4" s="98" t="s">
        <v>127</v>
      </c>
      <c r="G4" s="98" t="s">
        <v>128</v>
      </c>
      <c r="H4" s="98" t="s">
        <v>129</v>
      </c>
      <c r="I4" s="98" t="s">
        <v>130</v>
      </c>
      <c r="J4" s="98" t="s">
        <v>131</v>
      </c>
      <c r="K4" s="98" t="s">
        <v>132</v>
      </c>
      <c r="L4" s="98" t="s">
        <v>133</v>
      </c>
      <c r="M4" s="98" t="s">
        <v>138</v>
      </c>
      <c r="N4" s="98" t="s">
        <v>134</v>
      </c>
      <c r="O4" s="98" t="s">
        <v>135</v>
      </c>
      <c r="P4" s="98" t="s">
        <v>130</v>
      </c>
      <c r="Q4" s="213"/>
    </row>
    <row r="5" spans="1:17" s="34" customFormat="1" ht="48" customHeight="1" thickTop="1">
      <c r="A5" s="99" t="s">
        <v>136</v>
      </c>
      <c r="B5" s="61">
        <f aca="true" t="shared" si="0" ref="B5:B11">SUM(C5:I5)</f>
        <v>0</v>
      </c>
      <c r="C5" s="61"/>
      <c r="D5" s="61"/>
      <c r="E5" s="61"/>
      <c r="F5" s="61"/>
      <c r="G5" s="61"/>
      <c r="H5" s="61"/>
      <c r="I5" s="61"/>
      <c r="J5" s="61">
        <f>SUM(K5:P5)</f>
        <v>0</v>
      </c>
      <c r="K5" s="61"/>
      <c r="L5" s="61"/>
      <c r="M5" s="61"/>
      <c r="N5" s="61"/>
      <c r="O5" s="61"/>
      <c r="P5" s="61"/>
      <c r="Q5" s="62">
        <f>B5-J5</f>
        <v>0</v>
      </c>
    </row>
    <row r="6" spans="1:17" s="34" customFormat="1" ht="48" customHeight="1">
      <c r="A6" s="100">
        <v>2006</v>
      </c>
      <c r="B6" s="51">
        <f t="shared" si="0"/>
        <v>0</v>
      </c>
      <c r="C6" s="51"/>
      <c r="D6" s="51"/>
      <c r="E6" s="51"/>
      <c r="F6" s="51"/>
      <c r="G6" s="51"/>
      <c r="H6" s="51"/>
      <c r="I6" s="51"/>
      <c r="J6" s="51">
        <f aca="true" t="shared" si="1" ref="J6:J12">SUM(K6:P6)</f>
        <v>0</v>
      </c>
      <c r="K6" s="51"/>
      <c r="L6" s="51"/>
      <c r="M6" s="51"/>
      <c r="N6" s="51"/>
      <c r="O6" s="51"/>
      <c r="P6" s="51"/>
      <c r="Q6" s="52">
        <f aca="true" t="shared" si="2" ref="Q6:Q12">B6-J6</f>
        <v>0</v>
      </c>
    </row>
    <row r="7" spans="1:17" s="34" customFormat="1" ht="48" customHeight="1">
      <c r="A7" s="100">
        <v>2007</v>
      </c>
      <c r="B7" s="51">
        <f t="shared" si="0"/>
        <v>0</v>
      </c>
      <c r="C7" s="51"/>
      <c r="D7" s="51"/>
      <c r="E7" s="51"/>
      <c r="F7" s="51"/>
      <c r="G7" s="51"/>
      <c r="H7" s="51"/>
      <c r="I7" s="51"/>
      <c r="J7" s="51">
        <f t="shared" si="1"/>
        <v>0</v>
      </c>
      <c r="K7" s="51"/>
      <c r="L7" s="51"/>
      <c r="M7" s="51"/>
      <c r="N7" s="51"/>
      <c r="O7" s="51"/>
      <c r="P7" s="51"/>
      <c r="Q7" s="52">
        <f t="shared" si="2"/>
        <v>0</v>
      </c>
    </row>
    <row r="8" spans="1:17" s="34" customFormat="1" ht="48" customHeight="1">
      <c r="A8" s="100">
        <v>2008</v>
      </c>
      <c r="B8" s="51">
        <f t="shared" si="0"/>
        <v>68230</v>
      </c>
      <c r="C8" s="51"/>
      <c r="D8" s="51"/>
      <c r="E8" s="51"/>
      <c r="F8" s="51"/>
      <c r="G8" s="51"/>
      <c r="H8" s="51">
        <v>230</v>
      </c>
      <c r="I8" s="51">
        <v>68000</v>
      </c>
      <c r="J8" s="51">
        <f t="shared" si="1"/>
        <v>57955</v>
      </c>
      <c r="K8" s="51">
        <v>57955</v>
      </c>
      <c r="L8" s="51"/>
      <c r="M8" s="51"/>
      <c r="N8" s="51"/>
      <c r="O8" s="51"/>
      <c r="P8" s="51"/>
      <c r="Q8" s="52">
        <f t="shared" si="2"/>
        <v>10275</v>
      </c>
    </row>
    <row r="9" spans="1:17" s="34" customFormat="1" ht="48" customHeight="1">
      <c r="A9" s="100">
        <v>2009</v>
      </c>
      <c r="B9" s="51">
        <f t="shared" si="0"/>
        <v>51292</v>
      </c>
      <c r="C9" s="51"/>
      <c r="D9" s="51"/>
      <c r="E9" s="51"/>
      <c r="F9" s="51"/>
      <c r="G9" s="51"/>
      <c r="H9" s="51">
        <v>292</v>
      </c>
      <c r="I9" s="51">
        <v>51000</v>
      </c>
      <c r="J9" s="51">
        <f t="shared" si="1"/>
        <v>47675</v>
      </c>
      <c r="K9" s="51">
        <v>47675</v>
      </c>
      <c r="L9" s="51"/>
      <c r="M9" s="51"/>
      <c r="N9" s="51"/>
      <c r="O9" s="51"/>
      <c r="P9" s="51"/>
      <c r="Q9" s="52">
        <f t="shared" si="2"/>
        <v>3617</v>
      </c>
    </row>
    <row r="10" spans="1:17" s="34" customFormat="1" ht="48" customHeight="1">
      <c r="A10" s="100">
        <v>2010</v>
      </c>
      <c r="B10" s="51">
        <f t="shared" si="0"/>
        <v>51182</v>
      </c>
      <c r="C10" s="51"/>
      <c r="D10" s="51"/>
      <c r="E10" s="51"/>
      <c r="F10" s="51"/>
      <c r="G10" s="51"/>
      <c r="H10" s="51">
        <v>182</v>
      </c>
      <c r="I10" s="51">
        <v>51000</v>
      </c>
      <c r="J10" s="51">
        <f t="shared" si="1"/>
        <v>54204</v>
      </c>
      <c r="K10" s="51">
        <v>54204</v>
      </c>
      <c r="L10" s="51"/>
      <c r="M10" s="51"/>
      <c r="N10" s="51"/>
      <c r="O10" s="51"/>
      <c r="P10" s="51"/>
      <c r="Q10" s="52">
        <f t="shared" si="2"/>
        <v>-3022</v>
      </c>
    </row>
    <row r="11" spans="1:17" s="34" customFormat="1" ht="48" customHeight="1" thickBot="1">
      <c r="A11" s="101">
        <v>2011</v>
      </c>
      <c r="B11" s="54">
        <f t="shared" si="0"/>
        <v>28000</v>
      </c>
      <c r="C11" s="54"/>
      <c r="D11" s="54"/>
      <c r="E11" s="54"/>
      <c r="F11" s="54"/>
      <c r="G11" s="54"/>
      <c r="H11" s="54"/>
      <c r="I11" s="54">
        <v>28000</v>
      </c>
      <c r="J11" s="54">
        <v>38870</v>
      </c>
      <c r="K11" s="54">
        <v>38870</v>
      </c>
      <c r="L11" s="54"/>
      <c r="M11" s="54"/>
      <c r="N11" s="54"/>
      <c r="O11" s="54"/>
      <c r="P11" s="54"/>
      <c r="Q11" s="55">
        <f t="shared" si="2"/>
        <v>-10870</v>
      </c>
    </row>
    <row r="12" spans="1:17" s="34" customFormat="1" ht="60" customHeight="1" thickBot="1" thickTop="1">
      <c r="A12" s="102" t="s">
        <v>137</v>
      </c>
      <c r="B12" s="56">
        <f aca="true" t="shared" si="3" ref="B12:I12">SUM(B5:B11)</f>
        <v>198704</v>
      </c>
      <c r="C12" s="56">
        <f t="shared" si="3"/>
        <v>0</v>
      </c>
      <c r="D12" s="56">
        <f t="shared" si="3"/>
        <v>0</v>
      </c>
      <c r="E12" s="56">
        <f t="shared" si="3"/>
        <v>0</v>
      </c>
      <c r="F12" s="56">
        <f t="shared" si="3"/>
        <v>0</v>
      </c>
      <c r="G12" s="56">
        <f>SUM(G5:G11)</f>
        <v>0</v>
      </c>
      <c r="H12" s="56">
        <f t="shared" si="3"/>
        <v>704</v>
      </c>
      <c r="I12" s="56">
        <f t="shared" si="3"/>
        <v>198000</v>
      </c>
      <c r="J12" s="56">
        <f t="shared" si="1"/>
        <v>198704</v>
      </c>
      <c r="K12" s="56">
        <f aca="true" t="shared" si="4" ref="K12:P12">SUM(K5:K11)</f>
        <v>198704</v>
      </c>
      <c r="L12" s="56">
        <f t="shared" si="4"/>
        <v>0</v>
      </c>
      <c r="M12" s="56">
        <f t="shared" si="4"/>
        <v>0</v>
      </c>
      <c r="N12" s="56">
        <f t="shared" si="4"/>
        <v>0</v>
      </c>
      <c r="O12" s="56">
        <f t="shared" si="4"/>
        <v>0</v>
      </c>
      <c r="P12" s="56">
        <f t="shared" si="4"/>
        <v>0</v>
      </c>
      <c r="Q12" s="57">
        <f t="shared" si="2"/>
        <v>0</v>
      </c>
    </row>
  </sheetData>
  <sheetProtection/>
  <mergeCells count="5">
    <mergeCell ref="B3:I3"/>
    <mergeCell ref="A1:I1"/>
    <mergeCell ref="A3:A4"/>
    <mergeCell ref="Q3:Q4"/>
    <mergeCell ref="J3:P3"/>
  </mergeCells>
  <printOptions/>
  <pageMargins left="0.7480314960629921" right="0.7480314960629921" top="0.984251968503937" bottom="0.984251968503937" header="0.5118110236220472" footer="0.5118110236220472"/>
  <pageSetup firstPageNumber="16" useFirstPageNumber="1" fitToHeight="0" fitToWidth="1" horizontalDpi="300" verticalDpi="300" orientation="landscape" paperSize="9" scale="82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view="pageBreakPreview" zoomScale="90" zoomScaleSheetLayoutView="90" zoomScalePageLayoutView="0" workbookViewId="0" topLeftCell="A1">
      <selection activeCell="C3" sqref="C3:F3"/>
    </sheetView>
  </sheetViews>
  <sheetFormatPr defaultColWidth="8.88671875" defaultRowHeight="13.5"/>
  <cols>
    <col min="1" max="7" width="16.6640625" style="14" customWidth="1"/>
    <col min="8" max="16384" width="8.88671875" style="14" customWidth="1"/>
  </cols>
  <sheetData>
    <row r="1" spans="1:6" ht="21.75">
      <c r="A1" s="133" t="s">
        <v>35</v>
      </c>
      <c r="B1" s="133"/>
      <c r="C1" s="133"/>
      <c r="D1" s="133"/>
      <c r="E1" s="133"/>
      <c r="F1" s="133"/>
    </row>
    <row r="2" ht="15" customHeight="1" thickBot="1">
      <c r="G2" s="31" t="s">
        <v>2</v>
      </c>
    </row>
    <row r="3" spans="1:7" ht="45" customHeight="1">
      <c r="A3" s="225" t="s">
        <v>43</v>
      </c>
      <c r="B3" s="216" t="s">
        <v>36</v>
      </c>
      <c r="C3" s="218" t="s">
        <v>37</v>
      </c>
      <c r="D3" s="219"/>
      <c r="E3" s="219"/>
      <c r="F3" s="220"/>
      <c r="G3" s="214" t="s">
        <v>42</v>
      </c>
    </row>
    <row r="4" spans="1:7" ht="45" customHeight="1" thickBot="1">
      <c r="A4" s="226"/>
      <c r="B4" s="217"/>
      <c r="C4" s="60" t="s">
        <v>57</v>
      </c>
      <c r="D4" s="60" t="s">
        <v>54</v>
      </c>
      <c r="E4" s="60" t="s">
        <v>58</v>
      </c>
      <c r="F4" s="60" t="s">
        <v>41</v>
      </c>
      <c r="G4" s="215"/>
    </row>
    <row r="5" spans="1:7" s="34" customFormat="1" ht="45" customHeight="1" thickTop="1">
      <c r="A5" s="53" t="s">
        <v>44</v>
      </c>
      <c r="B5" s="58"/>
      <c r="C5" s="58">
        <f>SUM(C6,C11)</f>
        <v>13892</v>
      </c>
      <c r="D5" s="58">
        <f>SUM(D6,D11)</f>
        <v>10870</v>
      </c>
      <c r="E5" s="58">
        <f>SUM(E6,E11)</f>
        <v>0</v>
      </c>
      <c r="F5" s="92">
        <f>E5-D5</f>
        <v>-10870</v>
      </c>
      <c r="G5" s="59"/>
    </row>
    <row r="6" spans="1:7" s="34" customFormat="1" ht="27.75" customHeight="1">
      <c r="A6" s="221" t="s">
        <v>38</v>
      </c>
      <c r="B6" s="39" t="s">
        <v>40</v>
      </c>
      <c r="C6" s="32">
        <f>SUM(C7:C10)</f>
        <v>13892</v>
      </c>
      <c r="D6" s="32">
        <f>SUM(D7:D10)</f>
        <v>10870</v>
      </c>
      <c r="E6" s="32">
        <f>SUM(E7:E10)</f>
        <v>0</v>
      </c>
      <c r="F6" s="93">
        <f aca="true" t="shared" si="0" ref="F6:F15">E6-D6</f>
        <v>-10870</v>
      </c>
      <c r="G6" s="33"/>
    </row>
    <row r="7" spans="1:7" s="34" customFormat="1" ht="27.75" customHeight="1">
      <c r="A7" s="222"/>
      <c r="B7" s="39" t="s">
        <v>79</v>
      </c>
      <c r="C7" s="32">
        <v>13892</v>
      </c>
      <c r="D7" s="32">
        <v>10870</v>
      </c>
      <c r="E7" s="32">
        <v>0</v>
      </c>
      <c r="F7" s="93">
        <f t="shared" si="0"/>
        <v>-10870</v>
      </c>
      <c r="G7" s="33"/>
    </row>
    <row r="8" spans="1:7" s="34" customFormat="1" ht="27.75" customHeight="1">
      <c r="A8" s="222"/>
      <c r="B8" s="32"/>
      <c r="C8" s="32"/>
      <c r="D8" s="32"/>
      <c r="E8" s="32"/>
      <c r="F8" s="93">
        <f t="shared" si="0"/>
        <v>0</v>
      </c>
      <c r="G8" s="33"/>
    </row>
    <row r="9" spans="1:7" s="34" customFormat="1" ht="27.75" customHeight="1">
      <c r="A9" s="222"/>
      <c r="B9" s="32"/>
      <c r="C9" s="32"/>
      <c r="D9" s="32"/>
      <c r="E9" s="32"/>
      <c r="F9" s="93">
        <f t="shared" si="0"/>
        <v>0</v>
      </c>
      <c r="G9" s="33"/>
    </row>
    <row r="10" spans="1:7" s="34" customFormat="1" ht="27.75" customHeight="1">
      <c r="A10" s="223"/>
      <c r="B10" s="32"/>
      <c r="C10" s="32"/>
      <c r="D10" s="32"/>
      <c r="E10" s="32"/>
      <c r="F10" s="93">
        <f t="shared" si="0"/>
        <v>0</v>
      </c>
      <c r="G10" s="33"/>
    </row>
    <row r="11" spans="1:7" s="34" customFormat="1" ht="27.75" customHeight="1">
      <c r="A11" s="221" t="s">
        <v>39</v>
      </c>
      <c r="B11" s="39" t="s">
        <v>40</v>
      </c>
      <c r="C11" s="32">
        <f>SUM(C12:C15)</f>
        <v>0</v>
      </c>
      <c r="D11" s="32">
        <f>SUM(D12:D15)</f>
        <v>0</v>
      </c>
      <c r="E11" s="32">
        <f>SUM(E12:E15)</f>
        <v>0</v>
      </c>
      <c r="F11" s="93">
        <f t="shared" si="0"/>
        <v>0</v>
      </c>
      <c r="G11" s="33"/>
    </row>
    <row r="12" spans="1:7" s="34" customFormat="1" ht="27.75" customHeight="1">
      <c r="A12" s="222"/>
      <c r="B12" s="32"/>
      <c r="C12" s="32"/>
      <c r="D12" s="32"/>
      <c r="E12" s="32"/>
      <c r="F12" s="93">
        <f t="shared" si="0"/>
        <v>0</v>
      </c>
      <c r="G12" s="33"/>
    </row>
    <row r="13" spans="1:7" s="34" customFormat="1" ht="27.75" customHeight="1">
      <c r="A13" s="222"/>
      <c r="B13" s="32"/>
      <c r="C13" s="32"/>
      <c r="D13" s="32"/>
      <c r="E13" s="32"/>
      <c r="F13" s="93">
        <f t="shared" si="0"/>
        <v>0</v>
      </c>
      <c r="G13" s="33"/>
    </row>
    <row r="14" spans="1:7" s="34" customFormat="1" ht="27.75" customHeight="1">
      <c r="A14" s="222"/>
      <c r="B14" s="32"/>
      <c r="C14" s="32"/>
      <c r="D14" s="32"/>
      <c r="E14" s="32"/>
      <c r="F14" s="93">
        <f t="shared" si="0"/>
        <v>0</v>
      </c>
      <c r="G14" s="33"/>
    </row>
    <row r="15" spans="1:7" s="34" customFormat="1" ht="27.75" customHeight="1" thickBot="1">
      <c r="A15" s="224"/>
      <c r="B15" s="35"/>
      <c r="C15" s="35"/>
      <c r="D15" s="35"/>
      <c r="E15" s="35"/>
      <c r="F15" s="94">
        <f t="shared" si="0"/>
        <v>0</v>
      </c>
      <c r="G15" s="40"/>
    </row>
  </sheetData>
  <sheetProtection/>
  <mergeCells count="7">
    <mergeCell ref="A1:F1"/>
    <mergeCell ref="G3:G4"/>
    <mergeCell ref="B3:B4"/>
    <mergeCell ref="C3:F3"/>
    <mergeCell ref="A6:A10"/>
    <mergeCell ref="A11:A15"/>
    <mergeCell ref="A3:A4"/>
  </mergeCells>
  <printOptions/>
  <pageMargins left="0.7480314960629921" right="0.7480314960629921" top="0.984251968503937" bottom="0.984251968503937" header="0.5118110236220472" footer="0.5118110236220472"/>
  <pageSetup firstPageNumber="17" useFirstPageNumber="1" fitToHeight="0" fitToWidth="1" horizontalDpi="300" verticalDpi="300" orientation="landscape" paperSize="9" scale="97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5</v>
      </c>
      <c r="C1" s="2" t="b">
        <f>"XL4Poppy"</f>
        <v>0</v>
      </c>
    </row>
    <row r="2" ht="13.5" thickBot="1">
      <c r="A2" s="1" t="s">
        <v>6</v>
      </c>
    </row>
    <row r="3" spans="1:3" ht="13.5" thickBot="1">
      <c r="A3" s="3" t="s">
        <v>7</v>
      </c>
      <c r="C3" s="4" t="s">
        <v>8</v>
      </c>
    </row>
    <row r="4" spans="1:3" ht="12.75">
      <c r="A4" s="3">
        <v>3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9</v>
      </c>
      <c r="C7" s="5" t="e">
        <f>=</f>
        <v>#NAME?</v>
      </c>
    </row>
    <row r="8" spans="1:3" ht="12.75">
      <c r="A8" s="7" t="s">
        <v>10</v>
      </c>
      <c r="C8" s="5" t="e">
        <f>=</f>
        <v>#NAME?</v>
      </c>
    </row>
    <row r="9" spans="1:3" ht="12.75">
      <c r="A9" s="8" t="s">
        <v>11</v>
      </c>
      <c r="C9" s="5" t="e">
        <f>FALSE</f>
        <v>#NAME?</v>
      </c>
    </row>
    <row r="10" spans="1:3" ht="12.75">
      <c r="A10" s="7" t="s">
        <v>12</v>
      </c>
      <c r="C10" s="5" t="b">
        <f>A21</f>
        <v>0</v>
      </c>
    </row>
    <row r="11" spans="1:3" ht="13.5" thickBot="1">
      <c r="A11" s="9" t="s">
        <v>13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14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15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16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17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예산차석</cp:lastModifiedBy>
  <cp:lastPrinted>2011-06-27T01:38:59Z</cp:lastPrinted>
  <dcterms:created xsi:type="dcterms:W3CDTF">1999-10-30T05:59:07Z</dcterms:created>
  <dcterms:modified xsi:type="dcterms:W3CDTF">2011-06-27T01:39:01Z</dcterms:modified>
  <cp:category/>
  <cp:version/>
  <cp:contentType/>
  <cp:contentStatus/>
</cp:coreProperties>
</file>